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 tabRatio="719"/>
  </bookViews>
  <sheets>
    <sheet name="Сводная бюджетная роспись" sheetId="1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1" i="10" l="1"/>
  <c r="D92" i="10"/>
  <c r="F91" i="10"/>
  <c r="E91" i="10"/>
  <c r="D91" i="10"/>
  <c r="F90" i="10"/>
  <c r="E90" i="10"/>
  <c r="E85" i="10" s="1"/>
  <c r="D90" i="10"/>
  <c r="F89" i="10"/>
  <c r="E89" i="10"/>
  <c r="D89" i="10"/>
  <c r="F88" i="10"/>
  <c r="E88" i="10"/>
  <c r="D88" i="10"/>
  <c r="F87" i="10"/>
  <c r="E87" i="10"/>
  <c r="D87" i="10"/>
  <c r="D85" i="10" s="1"/>
  <c r="F86" i="10"/>
  <c r="E86" i="10"/>
  <c r="D86" i="10"/>
  <c r="F85" i="10"/>
  <c r="F84" i="10"/>
  <c r="F83" i="10" s="1"/>
  <c r="E84" i="10"/>
  <c r="E83" i="10" s="1"/>
  <c r="D84" i="10"/>
  <c r="D83" i="10"/>
  <c r="F82" i="10"/>
  <c r="E82" i="10"/>
  <c r="E81" i="10" s="1"/>
  <c r="D82" i="10"/>
  <c r="F81" i="10"/>
  <c r="D81" i="10"/>
  <c r="D80" i="10"/>
  <c r="D79" i="10"/>
  <c r="F78" i="10"/>
  <c r="E78" i="10"/>
  <c r="D78" i="10"/>
  <c r="D77" i="10"/>
  <c r="D76" i="10"/>
  <c r="D75" i="10"/>
  <c r="F74" i="10"/>
  <c r="E74" i="10"/>
  <c r="D74" i="10"/>
  <c r="F73" i="10"/>
  <c r="E73" i="10"/>
  <c r="D73" i="10"/>
  <c r="E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E62" i="10"/>
  <c r="D61" i="10"/>
  <c r="D60" i="10" s="1"/>
  <c r="F60" i="10"/>
  <c r="E60" i="10"/>
  <c r="F59" i="10"/>
  <c r="F58" i="10" s="1"/>
  <c r="E59" i="10"/>
  <c r="D59" i="10"/>
  <c r="D58" i="10" s="1"/>
  <c r="E58" i="10"/>
  <c r="D57" i="10"/>
  <c r="D56" i="10"/>
  <c r="D55" i="10"/>
  <c r="D54" i="10" s="1"/>
  <c r="F54" i="10"/>
  <c r="E54" i="10"/>
  <c r="F53" i="10"/>
  <c r="E53" i="10"/>
  <c r="D53" i="10"/>
  <c r="F52" i="10"/>
  <c r="F51" i="10" s="1"/>
  <c r="E52" i="10"/>
  <c r="D52" i="10"/>
  <c r="D51" i="10"/>
  <c r="F50" i="10"/>
  <c r="E50" i="10"/>
  <c r="D50" i="10"/>
  <c r="F49" i="10"/>
  <c r="E49" i="10"/>
  <c r="D49" i="10"/>
  <c r="F48" i="10"/>
  <c r="E48" i="10"/>
  <c r="F47" i="10"/>
  <c r="E47" i="10"/>
  <c r="D47" i="10"/>
  <c r="F46" i="10"/>
  <c r="E46" i="10"/>
  <c r="D46" i="10"/>
  <c r="D44" i="10" s="1"/>
  <c r="F45" i="10"/>
  <c r="E45" i="10"/>
  <c r="E44" i="10" s="1"/>
  <c r="D45" i="10"/>
  <c r="F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E39" i="10"/>
  <c r="F38" i="10"/>
  <c r="F37" i="10" s="1"/>
  <c r="E38" i="10"/>
  <c r="D38" i="10"/>
  <c r="D37" i="10" s="1"/>
  <c r="E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F21" i="10"/>
  <c r="E21" i="10"/>
  <c r="D21" i="10"/>
  <c r="D20" i="10"/>
  <c r="F19" i="10"/>
  <c r="E19" i="10"/>
  <c r="D19" i="10"/>
  <c r="F18" i="10"/>
  <c r="E18" i="10"/>
  <c r="D18" i="10"/>
  <c r="F17" i="10"/>
  <c r="E17" i="10"/>
  <c r="D17" i="10"/>
  <c r="F16" i="10"/>
  <c r="E16" i="10"/>
  <c r="E15" i="10" s="1"/>
  <c r="D16" i="10"/>
  <c r="F15" i="10"/>
  <c r="D15" i="10"/>
  <c r="F14" i="10"/>
  <c r="E14" i="10"/>
  <c r="E13" i="10" s="1"/>
  <c r="D14" i="10"/>
  <c r="F13" i="10"/>
  <c r="D13" i="10"/>
  <c r="D12" i="10"/>
  <c r="F11" i="10"/>
  <c r="F10" i="10" s="1"/>
  <c r="E11" i="10"/>
  <c r="D11" i="10"/>
  <c r="D10" i="10" s="1"/>
  <c r="E10" i="10"/>
  <c r="D39" i="10" l="1"/>
  <c r="D93" i="10" s="1"/>
  <c r="F39" i="10"/>
  <c r="E51" i="10"/>
  <c r="E93" i="10" s="1"/>
  <c r="D62" i="10"/>
  <c r="F62" i="10"/>
  <c r="D72" i="10"/>
  <c r="F72" i="10"/>
  <c r="F93" i="10"/>
</calcChain>
</file>

<file path=xl/sharedStrings.xml><?xml version="1.0" encoding="utf-8"?>
<sst xmlns="http://schemas.openxmlformats.org/spreadsheetml/2006/main" count="243" uniqueCount="109">
  <si>
    <t>91 1 00 00190</t>
  </si>
  <si>
    <t>91 0 00 90070</t>
  </si>
  <si>
    <t>91 0 00 00190</t>
  </si>
  <si>
    <t>91 0 00 90040</t>
  </si>
  <si>
    <t>91 0 00 90050</t>
  </si>
  <si>
    <t>91 0 00 90080</t>
  </si>
  <si>
    <t>91 0 00 90090</t>
  </si>
  <si>
    <t>05 0 01 20210</t>
  </si>
  <si>
    <t>05 0 02 20240</t>
  </si>
  <si>
    <t>06 0 01 00190</t>
  </si>
  <si>
    <t>06 0 02 00190</t>
  </si>
  <si>
    <t>06 0 03 00190</t>
  </si>
  <si>
    <t>06 0 04 00190</t>
  </si>
  <si>
    <t>91 0 00 51180</t>
  </si>
  <si>
    <t>04 0 01 23010</t>
  </si>
  <si>
    <t>04 0 02 23010</t>
  </si>
  <si>
    <t>04 0 03 23010</t>
  </si>
  <si>
    <t>04 0 06 23010</t>
  </si>
  <si>
    <t>04 0 07 23010</t>
  </si>
  <si>
    <t>01 0 01 24010</t>
  </si>
  <si>
    <t>02 0 01 41200</t>
  </si>
  <si>
    <t>02 0 01 90120</t>
  </si>
  <si>
    <t>02 0 04 41200</t>
  </si>
  <si>
    <t>94 0 00 20560</t>
  </si>
  <si>
    <t>07 0 01 01590</t>
  </si>
  <si>
    <t>95 0 00 81050</t>
  </si>
  <si>
    <t>95 0 00 25540</t>
  </si>
  <si>
    <t>08 0 01 20600</t>
  </si>
  <si>
    <t>52 6 00 00000</t>
  </si>
  <si>
    <t>Итого:</t>
  </si>
  <si>
    <t>ИТОГО:</t>
  </si>
  <si>
    <t>Раздел, подраздел</t>
  </si>
  <si>
    <t>0104</t>
  </si>
  <si>
    <t>0503</t>
  </si>
  <si>
    <t>1101</t>
  </si>
  <si>
    <t>0102</t>
  </si>
  <si>
    <t>0103</t>
  </si>
  <si>
    <t>0203</t>
  </si>
  <si>
    <t>0310</t>
  </si>
  <si>
    <t>0401</t>
  </si>
  <si>
    <t>0409</t>
  </si>
  <si>
    <t>0412</t>
  </si>
  <si>
    <t>0801</t>
  </si>
  <si>
    <t>1001</t>
  </si>
  <si>
    <t>1003</t>
  </si>
  <si>
    <t>1403</t>
  </si>
  <si>
    <t>540</t>
  </si>
  <si>
    <t>611</t>
  </si>
  <si>
    <t>312</t>
  </si>
  <si>
    <t>321</t>
  </si>
  <si>
    <t>521</t>
  </si>
  <si>
    <t>244</t>
  </si>
  <si>
    <t xml:space="preserve">СВОДНАЯ БЮДЖЕТНАЯ РОСПИСЬ  </t>
  </si>
  <si>
    <t>121</t>
  </si>
  <si>
    <t>129</t>
  </si>
  <si>
    <t>851</t>
  </si>
  <si>
    <t>852</t>
  </si>
  <si>
    <t>853</t>
  </si>
  <si>
    <t>242</t>
  </si>
  <si>
    <t>04 0 05 23010</t>
  </si>
  <si>
    <t>91 0 00 90130</t>
  </si>
  <si>
    <t>91 0 00 72311</t>
  </si>
  <si>
    <t>831</t>
  </si>
  <si>
    <t>ЦСР</t>
  </si>
  <si>
    <t>ВР</t>
  </si>
  <si>
    <t>на 2021 год</t>
  </si>
  <si>
    <t>на 2022 год</t>
  </si>
  <si>
    <t>Примечание</t>
  </si>
  <si>
    <t>Итого по 0102</t>
  </si>
  <si>
    <t>Итого по 0103</t>
  </si>
  <si>
    <t>Итого по 0104</t>
  </si>
  <si>
    <t>Итого по 0203</t>
  </si>
  <si>
    <t>Итого по 0310</t>
  </si>
  <si>
    <t>Итого по 0401</t>
  </si>
  <si>
    <t>Итого по 0409</t>
  </si>
  <si>
    <t>Итого по 0412</t>
  </si>
  <si>
    <t>Итого по 0503</t>
  </si>
  <si>
    <t>Итого по 0801</t>
  </si>
  <si>
    <t>Итого по 1001</t>
  </si>
  <si>
    <t>Итого по 1003</t>
  </si>
  <si>
    <t>Итого по 1101</t>
  </si>
  <si>
    <t>Итого по 1403</t>
  </si>
  <si>
    <t>Код по КИВФ</t>
  </si>
  <si>
    <t>Сумма, руб</t>
  </si>
  <si>
    <t>-</t>
  </si>
  <si>
    <t>Итого по 0502</t>
  </si>
  <si>
    <t>0502</t>
  </si>
  <si>
    <t>НЕЛАЗСКОГО СЕЛЬСКОГО ПОСЕЛЕНИЯ НА 2021 ГОД И ПЛАНОВЫЙ ПЕРИОД 2022 И 2023 ГОДОВ</t>
  </si>
  <si>
    <t>1. Роспись расходов бюджета Нелазского сельского поселения на 2021 год и плановый период 2022 и 2023 годов</t>
  </si>
  <si>
    <t>247</t>
  </si>
  <si>
    <t>Итого по 0107</t>
  </si>
  <si>
    <t>0107</t>
  </si>
  <si>
    <t>97 0 00 22000</t>
  </si>
  <si>
    <t>880</t>
  </si>
  <si>
    <t>10 0 01 26000</t>
  </si>
  <si>
    <t>10 0 02 26000</t>
  </si>
  <si>
    <t>10 0 03 26000</t>
  </si>
  <si>
    <t>10 0 03 S1090</t>
  </si>
  <si>
    <t>10 0 04 26000</t>
  </si>
  <si>
    <t>10 0 05 26000</t>
  </si>
  <si>
    <t>10 0 06 26000</t>
  </si>
  <si>
    <t>10 0 07 26000</t>
  </si>
  <si>
    <t>2. Роспись источников внутреннего финансирования дефицита бюджета Нелазского сельского поселения на 2021 год и плановый период 2022 и 2023 годов</t>
  </si>
  <si>
    <t>на 2023 год</t>
  </si>
  <si>
    <t>814 01 05 0201 10 0000 610</t>
  </si>
  <si>
    <t>99 0 00 20520</t>
  </si>
  <si>
    <t>111</t>
  </si>
  <si>
    <t>119</t>
  </si>
  <si>
    <r>
      <t>Утверждена постановлением Администрации Нелазского сельского поселения   от</t>
    </r>
    <r>
      <rPr>
        <sz val="10"/>
        <color rgb="FFFF0000"/>
        <rFont val="Times New Roman"/>
        <family val="1"/>
        <charset val="204"/>
      </rPr>
      <t xml:space="preserve"> 13.09.2021 № 103</t>
    </r>
    <r>
      <rPr>
        <sz val="10"/>
        <color theme="1"/>
        <rFont val="Times New Roman"/>
        <family val="1"/>
        <charset val="204"/>
      </rPr>
      <t xml:space="preserve">  (приложение)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</si>
</sst>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/>
    <xf numFmtId="49" fontId="3" fillId="0" borderId="0" xfId="0" applyNumberFormat="1" applyFont="1" applyBorder="1"/>
    <xf numFmtId="4" fontId="3" fillId="0" borderId="0" xfId="0" applyNumberFormat="1" applyFont="1" applyBorder="1"/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4" fontId="4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63;&#1045;&#1058;%20&#1056;&#1077;&#1096;&#1077;&#1085;&#1080;&#1077;%20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и"/>
      <sheetName val="Пр-е №1"/>
      <sheetName val="Пр-е №2"/>
      <sheetName val="Пр-е №3"/>
      <sheetName val="Пр-е № 5"/>
      <sheetName val="Пр-е № 6"/>
      <sheetName val="Пр-е № 7"/>
      <sheetName val="Пр-е № 8"/>
      <sheetName val="Уве-е б-х об-в"/>
      <sheetName val="Проверочная таблица"/>
      <sheetName val="ИНСТРУКЦИЯ"/>
      <sheetName val="Сводная бюджетная роспис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H3">
            <v>800000</v>
          </cell>
          <cell r="O3">
            <v>1000000</v>
          </cell>
          <cell r="R3">
            <v>1000000</v>
          </cell>
        </row>
        <row r="4">
          <cell r="H4">
            <v>10000</v>
          </cell>
          <cell r="O4">
            <v>10000</v>
          </cell>
          <cell r="R4">
            <v>10000</v>
          </cell>
        </row>
        <row r="5">
          <cell r="H5">
            <v>230000</v>
          </cell>
        </row>
        <row r="6">
          <cell r="G6">
            <v>40600</v>
          </cell>
          <cell r="O6">
            <v>40600</v>
          </cell>
          <cell r="R6">
            <v>0</v>
          </cell>
        </row>
        <row r="7">
          <cell r="H7">
            <v>4770000</v>
          </cell>
          <cell r="O7">
            <v>6000000</v>
          </cell>
          <cell r="R7">
            <v>6000000</v>
          </cell>
        </row>
        <row r="8">
          <cell r="H8">
            <v>45000</v>
          </cell>
          <cell r="O8">
            <v>50000</v>
          </cell>
          <cell r="R8">
            <v>50000</v>
          </cell>
        </row>
        <row r="9">
          <cell r="H9">
            <v>1534000</v>
          </cell>
          <cell r="O9">
            <v>1400000</v>
          </cell>
          <cell r="R9">
            <v>1400000</v>
          </cell>
        </row>
        <row r="10">
          <cell r="G10">
            <v>1019227.5</v>
          </cell>
          <cell r="N10">
            <v>1140000</v>
          </cell>
          <cell r="Q10">
            <v>1140000</v>
          </cell>
        </row>
        <row r="11">
          <cell r="H11">
            <v>511735.9</v>
          </cell>
          <cell r="O11">
            <v>550000</v>
          </cell>
          <cell r="R11">
            <v>550000</v>
          </cell>
        </row>
        <row r="18">
          <cell r="G18">
            <v>2000</v>
          </cell>
          <cell r="O18">
            <v>2000</v>
          </cell>
          <cell r="R18">
            <v>2000</v>
          </cell>
        </row>
        <row r="19">
          <cell r="G19">
            <v>4371</v>
          </cell>
          <cell r="O19">
            <v>4371</v>
          </cell>
          <cell r="R19">
            <v>0</v>
          </cell>
        </row>
        <row r="20">
          <cell r="G20">
            <v>20000</v>
          </cell>
          <cell r="O20">
            <v>20000</v>
          </cell>
          <cell r="R20">
            <v>0</v>
          </cell>
        </row>
        <row r="21">
          <cell r="G21">
            <v>61972</v>
          </cell>
          <cell r="O21">
            <v>61972</v>
          </cell>
          <cell r="R21">
            <v>0</v>
          </cell>
        </row>
        <row r="22">
          <cell r="G22">
            <v>78600</v>
          </cell>
          <cell r="O22">
            <v>78600</v>
          </cell>
          <cell r="R22">
            <v>0</v>
          </cell>
        </row>
        <row r="23">
          <cell r="G23">
            <v>11354</v>
          </cell>
          <cell r="O23">
            <v>11354</v>
          </cell>
          <cell r="R23">
            <v>0</v>
          </cell>
        </row>
        <row r="24">
          <cell r="G24">
            <v>380092</v>
          </cell>
          <cell r="O24">
            <v>380092</v>
          </cell>
          <cell r="R24">
            <v>0</v>
          </cell>
        </row>
        <row r="25">
          <cell r="G25">
            <v>5000</v>
          </cell>
        </row>
        <row r="27">
          <cell r="H27">
            <v>340000</v>
          </cell>
          <cell r="O27">
            <v>370000</v>
          </cell>
          <cell r="R27">
            <v>385000</v>
          </cell>
        </row>
        <row r="28">
          <cell r="H28">
            <v>7000</v>
          </cell>
          <cell r="O28">
            <v>10000</v>
          </cell>
          <cell r="R28">
            <v>10000</v>
          </cell>
        </row>
        <row r="29">
          <cell r="H29">
            <v>700</v>
          </cell>
          <cell r="O29">
            <v>0</v>
          </cell>
          <cell r="R29">
            <v>0</v>
          </cell>
        </row>
        <row r="30">
          <cell r="H30">
            <v>9300</v>
          </cell>
          <cell r="O30">
            <v>0</v>
          </cell>
          <cell r="R30">
            <v>0</v>
          </cell>
        </row>
        <row r="31">
          <cell r="O31">
            <v>0</v>
          </cell>
          <cell r="R31">
            <v>0</v>
          </cell>
        </row>
        <row r="32">
          <cell r="O32">
            <v>0</v>
          </cell>
          <cell r="R32">
            <v>0</v>
          </cell>
        </row>
        <row r="33">
          <cell r="H33">
            <v>5000</v>
          </cell>
          <cell r="O33">
            <v>5000</v>
          </cell>
          <cell r="R33">
            <v>5000</v>
          </cell>
        </row>
        <row r="34">
          <cell r="G34">
            <v>110000</v>
          </cell>
          <cell r="O34">
            <v>95000</v>
          </cell>
          <cell r="R34">
            <v>95000</v>
          </cell>
        </row>
        <row r="35">
          <cell r="G35">
            <v>5000</v>
          </cell>
          <cell r="O35">
            <v>5000</v>
          </cell>
          <cell r="R35">
            <v>5000</v>
          </cell>
        </row>
        <row r="36">
          <cell r="G36">
            <v>135000</v>
          </cell>
          <cell r="N36">
            <v>136000</v>
          </cell>
          <cell r="Q36">
            <v>136000</v>
          </cell>
        </row>
        <row r="39">
          <cell r="G39">
            <v>145500</v>
          </cell>
          <cell r="N39">
            <v>148000</v>
          </cell>
          <cell r="Q39">
            <v>148000</v>
          </cell>
        </row>
        <row r="42">
          <cell r="H42">
            <v>170000</v>
          </cell>
          <cell r="O42">
            <v>172000</v>
          </cell>
          <cell r="R42">
            <v>172000</v>
          </cell>
        </row>
        <row r="43">
          <cell r="H43">
            <v>30000</v>
          </cell>
          <cell r="O43">
            <v>30000</v>
          </cell>
          <cell r="R43">
            <v>30000</v>
          </cell>
        </row>
        <row r="44">
          <cell r="G44">
            <v>233280</v>
          </cell>
          <cell r="N44">
            <v>234000</v>
          </cell>
          <cell r="Q44">
            <v>234000</v>
          </cell>
        </row>
        <row r="48">
          <cell r="G48">
            <v>0</v>
          </cell>
          <cell r="N48">
            <v>600000</v>
          </cell>
          <cell r="Q48">
            <v>0</v>
          </cell>
        </row>
        <row r="49">
          <cell r="H49">
            <v>60446.8</v>
          </cell>
          <cell r="O49">
            <v>63587.8</v>
          </cell>
          <cell r="R49">
            <v>66519.399999999994</v>
          </cell>
        </row>
        <row r="50">
          <cell r="H50">
            <v>26153.200000000001</v>
          </cell>
          <cell r="O50">
            <v>27512.2</v>
          </cell>
          <cell r="R50">
            <v>28780.6</v>
          </cell>
        </row>
        <row r="51">
          <cell r="G51">
            <v>6400</v>
          </cell>
          <cell r="N51">
            <v>6400</v>
          </cell>
          <cell r="Q51">
            <v>6400</v>
          </cell>
        </row>
        <row r="54">
          <cell r="G54">
            <v>11500</v>
          </cell>
          <cell r="N54">
            <v>8000</v>
          </cell>
          <cell r="Q54">
            <v>8000</v>
          </cell>
        </row>
        <row r="56">
          <cell r="G56">
            <v>5000</v>
          </cell>
          <cell r="M56">
            <v>0</v>
          </cell>
          <cell r="P56">
            <v>0</v>
          </cell>
        </row>
        <row r="57">
          <cell r="H57">
            <v>0</v>
          </cell>
          <cell r="M57">
            <v>0</v>
          </cell>
          <cell r="P57">
            <v>0</v>
          </cell>
        </row>
        <row r="58">
          <cell r="H58">
            <v>11000</v>
          </cell>
          <cell r="N58">
            <v>11000</v>
          </cell>
          <cell r="Q58">
            <v>11000</v>
          </cell>
        </row>
        <row r="59">
          <cell r="H59">
            <v>0</v>
          </cell>
        </row>
        <row r="60">
          <cell r="M60">
            <v>0</v>
          </cell>
          <cell r="P60">
            <v>0</v>
          </cell>
        </row>
        <row r="61">
          <cell r="G61">
            <v>142200</v>
          </cell>
          <cell r="N61">
            <v>1342200</v>
          </cell>
          <cell r="Q61">
            <v>1342200</v>
          </cell>
        </row>
        <row r="63">
          <cell r="G63">
            <v>9000</v>
          </cell>
          <cell r="N63">
            <v>9000</v>
          </cell>
          <cell r="Q63">
            <v>9000</v>
          </cell>
        </row>
        <row r="65">
          <cell r="H65">
            <v>438000</v>
          </cell>
          <cell r="O65">
            <v>440000</v>
          </cell>
          <cell r="R65">
            <v>440000</v>
          </cell>
        </row>
        <row r="66">
          <cell r="H66">
            <v>2000</v>
          </cell>
        </row>
        <row r="67">
          <cell r="H67">
            <v>132000</v>
          </cell>
          <cell r="O67">
            <v>132000</v>
          </cell>
          <cell r="R67">
            <v>132000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100000</v>
          </cell>
          <cell r="O71">
            <v>100000</v>
          </cell>
          <cell r="R71">
            <v>100000</v>
          </cell>
        </row>
        <row r="73">
          <cell r="G73">
            <v>50000</v>
          </cell>
        </row>
        <row r="78">
          <cell r="G78">
            <v>234500</v>
          </cell>
          <cell r="N78">
            <v>2050000</v>
          </cell>
          <cell r="Q78">
            <v>2050000</v>
          </cell>
        </row>
        <row r="81">
          <cell r="G81">
            <v>3150702.5</v>
          </cell>
          <cell r="N81">
            <v>5886200</v>
          </cell>
          <cell r="Q81">
            <v>6586300</v>
          </cell>
        </row>
        <row r="88">
          <cell r="G88">
            <v>300000</v>
          </cell>
          <cell r="N88">
            <v>0</v>
          </cell>
          <cell r="Q88">
            <v>0</v>
          </cell>
        </row>
        <row r="89">
          <cell r="G89">
            <v>725600</v>
          </cell>
          <cell r="N89">
            <v>725600</v>
          </cell>
          <cell r="Q89">
            <v>725600</v>
          </cell>
        </row>
        <row r="90">
          <cell r="G90">
            <v>241900</v>
          </cell>
          <cell r="N90">
            <v>241900</v>
          </cell>
          <cell r="Q90">
            <v>241900</v>
          </cell>
        </row>
        <row r="91">
          <cell r="G91">
            <v>790000</v>
          </cell>
          <cell r="N91">
            <v>520000</v>
          </cell>
          <cell r="Q91">
            <v>520000</v>
          </cell>
        </row>
        <row r="94">
          <cell r="G94">
            <v>1369250</v>
          </cell>
          <cell r="N94">
            <v>830600</v>
          </cell>
          <cell r="Q94">
            <v>500000</v>
          </cell>
        </row>
        <row r="96">
          <cell r="G96">
            <v>300000</v>
          </cell>
          <cell r="N96">
            <v>1300000</v>
          </cell>
          <cell r="Q96">
            <v>1300000</v>
          </cell>
        </row>
        <row r="97">
          <cell r="G97">
            <v>110000</v>
          </cell>
          <cell r="N97">
            <v>110000</v>
          </cell>
          <cell r="Q97">
            <v>110000</v>
          </cell>
        </row>
        <row r="99">
          <cell r="G99">
            <v>20000</v>
          </cell>
          <cell r="N99">
            <v>20000</v>
          </cell>
          <cell r="Q99">
            <v>20000</v>
          </cell>
        </row>
        <row r="100">
          <cell r="G100">
            <v>3322134.02</v>
          </cell>
          <cell r="N100">
            <v>6000000</v>
          </cell>
          <cell r="Q100">
            <v>6000000</v>
          </cell>
        </row>
        <row r="102">
          <cell r="H102">
            <v>1799173.81</v>
          </cell>
        </row>
        <row r="103">
          <cell r="H103">
            <v>16146.52</v>
          </cell>
        </row>
        <row r="104">
          <cell r="H104">
            <v>488183.22</v>
          </cell>
        </row>
        <row r="105">
          <cell r="H105">
            <v>37566.959999999999</v>
          </cell>
        </row>
        <row r="106">
          <cell r="H106">
            <v>10000</v>
          </cell>
        </row>
        <row r="107">
          <cell r="H107">
            <v>19241.919999999998</v>
          </cell>
        </row>
        <row r="108">
          <cell r="H108">
            <v>66500</v>
          </cell>
        </row>
        <row r="109">
          <cell r="H109">
            <v>23573.5</v>
          </cell>
        </row>
        <row r="110">
          <cell r="H110">
            <v>11535.76</v>
          </cell>
        </row>
        <row r="111">
          <cell r="H111">
            <v>18195.64</v>
          </cell>
        </row>
        <row r="112">
          <cell r="H112">
            <v>60373</v>
          </cell>
        </row>
        <row r="113">
          <cell r="H113">
            <v>3835.65</v>
          </cell>
        </row>
        <row r="114">
          <cell r="G114">
            <v>360000</v>
          </cell>
          <cell r="N114">
            <v>350000</v>
          </cell>
          <cell r="Q114">
            <v>350000</v>
          </cell>
        </row>
        <row r="115">
          <cell r="G115">
            <v>43000</v>
          </cell>
          <cell r="N115">
            <v>42000</v>
          </cell>
          <cell r="Q115">
            <v>42000</v>
          </cell>
        </row>
        <row r="116">
          <cell r="G116">
            <v>1275338.1200000001</v>
          </cell>
          <cell r="N116">
            <v>2300000</v>
          </cell>
          <cell r="Q116">
            <v>2300000</v>
          </cell>
        </row>
        <row r="117">
          <cell r="H117">
            <v>560518.17000000004</v>
          </cell>
          <cell r="N117">
            <v>0</v>
          </cell>
          <cell r="Q117">
            <v>0</v>
          </cell>
        </row>
        <row r="118">
          <cell r="H118">
            <v>9549.5400000000009</v>
          </cell>
          <cell r="N118">
            <v>0</v>
          </cell>
          <cell r="Q118">
            <v>0</v>
          </cell>
        </row>
        <row r="119">
          <cell r="H119">
            <v>167884.62</v>
          </cell>
          <cell r="N119">
            <v>0</v>
          </cell>
          <cell r="Q119">
            <v>0</v>
          </cell>
        </row>
        <row r="120">
          <cell r="H120">
            <v>4180.82</v>
          </cell>
          <cell r="N120">
            <v>0</v>
          </cell>
          <cell r="Q120">
            <v>0</v>
          </cell>
        </row>
        <row r="121">
          <cell r="H121">
            <v>31901</v>
          </cell>
        </row>
        <row r="122">
          <cell r="H122">
            <v>5000</v>
          </cell>
        </row>
        <row r="123">
          <cell r="H123">
            <v>13714.6</v>
          </cell>
        </row>
        <row r="124">
          <cell r="H124">
            <v>5056</v>
          </cell>
        </row>
        <row r="125">
          <cell r="H125">
            <v>106075</v>
          </cell>
        </row>
        <row r="126">
          <cell r="H126">
            <v>70117.13</v>
          </cell>
        </row>
        <row r="127">
          <cell r="G127">
            <v>10852800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workbookViewId="0">
      <selection activeCell="A2" sqref="A2:XFD2"/>
    </sheetView>
  </sheetViews>
  <sheetFormatPr defaultRowHeight="15" x14ac:dyDescent="0.25"/>
  <cols>
    <col min="1" max="1" width="10.85546875" style="1" customWidth="1"/>
    <col min="2" max="2" width="14.7109375" style="1" customWidth="1"/>
    <col min="3" max="3" width="7.5703125" style="1" customWidth="1"/>
    <col min="4" max="6" width="16.7109375" style="1" customWidth="1"/>
    <col min="7" max="7" width="17.5703125" style="1" customWidth="1"/>
    <col min="8" max="8" width="15.5703125" style="1" customWidth="1"/>
    <col min="9" max="9" width="21.7109375" style="2" customWidth="1"/>
    <col min="10" max="16384" width="9.140625" style="1"/>
  </cols>
  <sheetData>
    <row r="1" spans="1:7" ht="48" customHeight="1" x14ac:dyDescent="0.25">
      <c r="A1" s="5"/>
      <c r="B1" s="2"/>
      <c r="C1" s="2"/>
      <c r="D1" s="2"/>
      <c r="E1" s="51" t="s">
        <v>108</v>
      </c>
      <c r="F1" s="52"/>
      <c r="G1" s="52"/>
    </row>
    <row r="2" spans="1:7" x14ac:dyDescent="0.25">
      <c r="A2" s="2"/>
      <c r="B2" s="2"/>
      <c r="C2" s="2"/>
      <c r="D2" s="2"/>
      <c r="E2" s="2"/>
      <c r="F2" s="2"/>
    </row>
    <row r="3" spans="1:7" ht="27.75" customHeight="1" x14ac:dyDescent="0.25">
      <c r="A3" s="5"/>
      <c r="B3" s="55" t="s">
        <v>52</v>
      </c>
      <c r="C3" s="55"/>
      <c r="D3" s="55"/>
      <c r="E3" s="55"/>
      <c r="F3" s="55"/>
      <c r="G3" s="3"/>
    </row>
    <row r="4" spans="1:7" ht="35.25" customHeight="1" x14ac:dyDescent="0.25">
      <c r="A4" s="5"/>
      <c r="B4" s="55" t="s">
        <v>87</v>
      </c>
      <c r="C4" s="55"/>
      <c r="D4" s="55"/>
      <c r="E4" s="55"/>
      <c r="F4" s="55"/>
      <c r="G4" s="3"/>
    </row>
    <row r="5" spans="1:7" x14ac:dyDescent="0.25">
      <c r="A5" s="2"/>
      <c r="B5" s="2"/>
      <c r="C5" s="2"/>
      <c r="D5" s="2"/>
      <c r="E5" s="2"/>
      <c r="F5" s="2"/>
    </row>
    <row r="6" spans="1:7" ht="15" customHeight="1" x14ac:dyDescent="0.25">
      <c r="A6" s="53" t="s">
        <v>88</v>
      </c>
      <c r="B6" s="53"/>
      <c r="C6" s="53"/>
      <c r="D6" s="54"/>
      <c r="E6" s="54"/>
      <c r="F6" s="54"/>
      <c r="G6" s="54"/>
    </row>
    <row r="7" spans="1:7" x14ac:dyDescent="0.25">
      <c r="A7" s="6"/>
      <c r="B7" s="6"/>
      <c r="C7" s="6"/>
      <c r="D7" s="6"/>
      <c r="E7" s="6"/>
      <c r="F7" s="6"/>
    </row>
    <row r="8" spans="1:7" ht="15" customHeight="1" x14ac:dyDescent="0.25">
      <c r="A8" s="38" t="s">
        <v>31</v>
      </c>
      <c r="B8" s="38" t="s">
        <v>63</v>
      </c>
      <c r="C8" s="38" t="s">
        <v>64</v>
      </c>
      <c r="D8" s="56"/>
      <c r="E8" s="56"/>
      <c r="F8" s="56"/>
      <c r="G8" s="40" t="s">
        <v>67</v>
      </c>
    </row>
    <row r="9" spans="1:7" x14ac:dyDescent="0.25">
      <c r="A9" s="56"/>
      <c r="B9" s="56"/>
      <c r="C9" s="56"/>
      <c r="D9" s="30" t="s">
        <v>65</v>
      </c>
      <c r="E9" s="30" t="s">
        <v>66</v>
      </c>
      <c r="F9" s="30" t="s">
        <v>103</v>
      </c>
      <c r="G9" s="41"/>
    </row>
    <row r="10" spans="1:7" ht="15" customHeight="1" x14ac:dyDescent="0.25">
      <c r="A10" s="33" t="s">
        <v>68</v>
      </c>
      <c r="B10" s="34"/>
      <c r="C10" s="35"/>
      <c r="D10" s="17">
        <f>SUM(D11:D12)</f>
        <v>1040000</v>
      </c>
      <c r="E10" s="17">
        <f>SUM(E11:E12)</f>
        <v>1230000</v>
      </c>
      <c r="F10" s="17">
        <f>SUM(F11:F12)</f>
        <v>1230000</v>
      </c>
      <c r="G10" s="25"/>
    </row>
    <row r="11" spans="1:7" x14ac:dyDescent="0.25">
      <c r="A11" s="12" t="s">
        <v>35</v>
      </c>
      <c r="B11" s="12" t="s">
        <v>0</v>
      </c>
      <c r="C11" s="12" t="s">
        <v>53</v>
      </c>
      <c r="D11" s="16">
        <f>'[1]Проверочная таблица'!H3+'[1]Проверочная таблица'!H4</f>
        <v>810000</v>
      </c>
      <c r="E11" s="16">
        <f>'[1]Проверочная таблица'!O3+'[1]Проверочная таблица'!O4</f>
        <v>1010000</v>
      </c>
      <c r="F11" s="16">
        <f>'[1]Проверочная таблица'!R3+'[1]Проверочная таблица'!R4</f>
        <v>1010000</v>
      </c>
      <c r="G11" s="16"/>
    </row>
    <row r="12" spans="1:7" x14ac:dyDescent="0.25">
      <c r="A12" s="12" t="s">
        <v>35</v>
      </c>
      <c r="B12" s="12" t="s">
        <v>0</v>
      </c>
      <c r="C12" s="12" t="s">
        <v>54</v>
      </c>
      <c r="D12" s="16">
        <f>'[1]Проверочная таблица'!H5</f>
        <v>230000</v>
      </c>
      <c r="E12" s="16">
        <v>220000</v>
      </c>
      <c r="F12" s="16">
        <v>220000</v>
      </c>
      <c r="G12" s="16"/>
    </row>
    <row r="13" spans="1:7" ht="15" customHeight="1" x14ac:dyDescent="0.25">
      <c r="A13" s="33" t="s">
        <v>69</v>
      </c>
      <c r="B13" s="34"/>
      <c r="C13" s="35"/>
      <c r="D13" s="17">
        <f>SUM(D14)</f>
        <v>40600</v>
      </c>
      <c r="E13" s="17">
        <f t="shared" ref="E13:F13" si="0">SUM(E14)</f>
        <v>40600</v>
      </c>
      <c r="F13" s="17">
        <f t="shared" si="0"/>
        <v>0</v>
      </c>
      <c r="G13" s="16"/>
    </row>
    <row r="14" spans="1:7" x14ac:dyDescent="0.25">
      <c r="A14" s="12" t="s">
        <v>36</v>
      </c>
      <c r="B14" s="12" t="s">
        <v>1</v>
      </c>
      <c r="C14" s="12" t="s">
        <v>46</v>
      </c>
      <c r="D14" s="16">
        <f>'[1]Проверочная таблица'!G6</f>
        <v>40600</v>
      </c>
      <c r="E14" s="16">
        <f>'[1]Проверочная таблица'!O6</f>
        <v>40600</v>
      </c>
      <c r="F14" s="16">
        <f>'[1]Проверочная таблица'!R6</f>
        <v>0</v>
      </c>
      <c r="G14" s="16"/>
    </row>
    <row r="15" spans="1:7" ht="15" customHeight="1" x14ac:dyDescent="0.25">
      <c r="A15" s="33" t="s">
        <v>70</v>
      </c>
      <c r="B15" s="34"/>
      <c r="C15" s="35"/>
      <c r="D15" s="17">
        <f>SUM(D16:D36)</f>
        <v>9122396.5</v>
      </c>
      <c r="E15" s="17">
        <f>SUM(E16:E36)</f>
        <v>10353389</v>
      </c>
      <c r="F15" s="17">
        <f>SUM(F16:F36)</f>
        <v>9812000</v>
      </c>
      <c r="G15" s="16"/>
    </row>
    <row r="16" spans="1:7" x14ac:dyDescent="0.25">
      <c r="A16" s="12" t="s">
        <v>32</v>
      </c>
      <c r="B16" s="12" t="s">
        <v>2</v>
      </c>
      <c r="C16" s="12" t="s">
        <v>53</v>
      </c>
      <c r="D16" s="16">
        <f>'[1]Проверочная таблица'!H7+'[1]Проверочная таблица'!H8</f>
        <v>4815000</v>
      </c>
      <c r="E16" s="16">
        <f>'[1]Проверочная таблица'!O7+'[1]Проверочная таблица'!O8</f>
        <v>6050000</v>
      </c>
      <c r="F16" s="16">
        <f>'[1]Проверочная таблица'!R7+'[1]Проверочная таблица'!R8</f>
        <v>6050000</v>
      </c>
      <c r="G16" s="16"/>
    </row>
    <row r="17" spans="1:7" x14ac:dyDescent="0.25">
      <c r="A17" s="12" t="s">
        <v>32</v>
      </c>
      <c r="B17" s="12" t="s">
        <v>2</v>
      </c>
      <c r="C17" s="12" t="s">
        <v>54</v>
      </c>
      <c r="D17" s="16">
        <f>'[1]Проверочная таблица'!H9</f>
        <v>1534000</v>
      </c>
      <c r="E17" s="16">
        <f>'[1]Проверочная таблица'!O9</f>
        <v>1400000</v>
      </c>
      <c r="F17" s="16">
        <f>'[1]Проверочная таблица'!R9</f>
        <v>1400000</v>
      </c>
      <c r="G17" s="16"/>
    </row>
    <row r="18" spans="1:7" x14ac:dyDescent="0.25">
      <c r="A18" s="12" t="s">
        <v>32</v>
      </c>
      <c r="B18" s="12" t="s">
        <v>2</v>
      </c>
      <c r="C18" s="12" t="s">
        <v>51</v>
      </c>
      <c r="D18" s="16">
        <f>'[1]Проверочная таблица'!G10-'[1]Проверочная таблица'!H11</f>
        <v>507491.6</v>
      </c>
      <c r="E18" s="16">
        <f>'[1]Проверочная таблица'!N10-'[1]Проверочная таблица'!O11</f>
        <v>590000</v>
      </c>
      <c r="F18" s="16">
        <f>'[1]Проверочная таблица'!Q10-'[1]Проверочная таблица'!R11</f>
        <v>590000</v>
      </c>
      <c r="G18" s="15"/>
    </row>
    <row r="19" spans="1:7" x14ac:dyDescent="0.25">
      <c r="A19" s="12" t="s">
        <v>32</v>
      </c>
      <c r="B19" s="12" t="s">
        <v>2</v>
      </c>
      <c r="C19" s="12" t="s">
        <v>89</v>
      </c>
      <c r="D19" s="16">
        <f>'[1]Проверочная таблица'!H11</f>
        <v>511735.9</v>
      </c>
      <c r="E19" s="16">
        <f>'[1]Проверочная таблица'!O11</f>
        <v>550000</v>
      </c>
      <c r="F19" s="16">
        <f>'[1]Проверочная таблица'!R11</f>
        <v>550000</v>
      </c>
      <c r="G19" s="15"/>
    </row>
    <row r="20" spans="1:7" x14ac:dyDescent="0.25">
      <c r="A20" s="12" t="s">
        <v>32</v>
      </c>
      <c r="B20" s="12" t="s">
        <v>2</v>
      </c>
      <c r="C20" s="12" t="s">
        <v>62</v>
      </c>
      <c r="D20" s="16">
        <f>'[1]Проверочная таблица'!G25</f>
        <v>5000</v>
      </c>
      <c r="E20" s="16">
        <v>0</v>
      </c>
      <c r="F20" s="16">
        <v>0</v>
      </c>
      <c r="G20" s="15"/>
    </row>
    <row r="21" spans="1:7" x14ac:dyDescent="0.25">
      <c r="A21" s="12" t="s">
        <v>32</v>
      </c>
      <c r="B21" s="12" t="s">
        <v>2</v>
      </c>
      <c r="C21" s="12" t="s">
        <v>55</v>
      </c>
      <c r="D21" s="16">
        <f>'[1]Проверочная таблица'!H27</f>
        <v>340000</v>
      </c>
      <c r="E21" s="16">
        <f>'[1]Проверочная таблица'!O27</f>
        <v>370000</v>
      </c>
      <c r="F21" s="16">
        <f>'[1]Проверочная таблица'!R27</f>
        <v>385000</v>
      </c>
      <c r="G21" s="15"/>
    </row>
    <row r="22" spans="1:7" x14ac:dyDescent="0.25">
      <c r="A22" s="12" t="s">
        <v>32</v>
      </c>
      <c r="B22" s="12" t="s">
        <v>2</v>
      </c>
      <c r="C22" s="12" t="s">
        <v>56</v>
      </c>
      <c r="D22" s="16">
        <f>'[1]Проверочная таблица'!H28</f>
        <v>7000</v>
      </c>
      <c r="E22" s="16">
        <f>'[1]Проверочная таблица'!O28</f>
        <v>10000</v>
      </c>
      <c r="F22" s="16">
        <f>'[1]Проверочная таблица'!R28</f>
        <v>10000</v>
      </c>
      <c r="G22" s="15"/>
    </row>
    <row r="23" spans="1:7" x14ac:dyDescent="0.25">
      <c r="A23" s="12" t="s">
        <v>32</v>
      </c>
      <c r="B23" s="12" t="s">
        <v>2</v>
      </c>
      <c r="C23" s="12" t="s">
        <v>57</v>
      </c>
      <c r="D23" s="16">
        <f>'[1]Проверочная таблица'!H30+'[1]Проверочная таблица'!H33+'[1]Проверочная таблица'!H29</f>
        <v>15000</v>
      </c>
      <c r="E23" s="16">
        <f>'[1]Проверочная таблица'!O29+'[1]Проверочная таблица'!O30+'[1]Проверочная таблица'!O31+'[1]Проверочная таблица'!O32+'[1]Проверочная таблица'!O33</f>
        <v>5000</v>
      </c>
      <c r="F23" s="16">
        <f>'[1]Проверочная таблица'!R29+'[1]Проверочная таблица'!R30+'[1]Проверочная таблица'!R31+'[1]Проверочная таблица'!R32+'[1]Проверочная таблица'!R33</f>
        <v>5000</v>
      </c>
      <c r="G23" s="15"/>
    </row>
    <row r="24" spans="1:7" x14ac:dyDescent="0.25">
      <c r="A24" s="12" t="s">
        <v>32</v>
      </c>
      <c r="B24" s="12" t="s">
        <v>61</v>
      </c>
      <c r="C24" s="12" t="s">
        <v>51</v>
      </c>
      <c r="D24" s="16">
        <f>'[1]Проверочная таблица'!G18</f>
        <v>2000</v>
      </c>
      <c r="E24" s="16">
        <f>'[1]Проверочная таблица'!O18</f>
        <v>2000</v>
      </c>
      <c r="F24" s="16">
        <f>'[1]Проверочная таблица'!R18</f>
        <v>2000</v>
      </c>
      <c r="G24" s="15"/>
    </row>
    <row r="25" spans="1:7" x14ac:dyDescent="0.25">
      <c r="A25" s="12" t="s">
        <v>32</v>
      </c>
      <c r="B25" s="12" t="s">
        <v>3</v>
      </c>
      <c r="C25" s="12" t="s">
        <v>46</v>
      </c>
      <c r="D25" s="16">
        <f>'[1]Проверочная таблица'!G19</f>
        <v>4371</v>
      </c>
      <c r="E25" s="16">
        <f>'[1]Проверочная таблица'!O19</f>
        <v>4371</v>
      </c>
      <c r="F25" s="16">
        <f>'[1]Проверочная таблица'!R19</f>
        <v>0</v>
      </c>
      <c r="G25" s="15"/>
    </row>
    <row r="26" spans="1:7" x14ac:dyDescent="0.25">
      <c r="A26" s="12" t="s">
        <v>32</v>
      </c>
      <c r="B26" s="12" t="s">
        <v>4</v>
      </c>
      <c r="C26" s="12" t="s">
        <v>46</v>
      </c>
      <c r="D26" s="16">
        <f>'[1]Проверочная таблица'!G20</f>
        <v>20000</v>
      </c>
      <c r="E26" s="16">
        <f>'[1]Проверочная таблица'!O20</f>
        <v>20000</v>
      </c>
      <c r="F26" s="16">
        <f>'[1]Проверочная таблица'!R20</f>
        <v>0</v>
      </c>
      <c r="G26" s="15"/>
    </row>
    <row r="27" spans="1:7" x14ac:dyDescent="0.25">
      <c r="A27" s="12" t="s">
        <v>32</v>
      </c>
      <c r="B27" s="12" t="s">
        <v>5</v>
      </c>
      <c r="C27" s="12" t="s">
        <v>46</v>
      </c>
      <c r="D27" s="16">
        <f>'[1]Проверочная таблица'!G21</f>
        <v>61972</v>
      </c>
      <c r="E27" s="16">
        <f>'[1]Проверочная таблица'!O21</f>
        <v>61972</v>
      </c>
      <c r="F27" s="16">
        <f>'[1]Проверочная таблица'!R21</f>
        <v>0</v>
      </c>
      <c r="G27" s="15"/>
    </row>
    <row r="28" spans="1:7" x14ac:dyDescent="0.25">
      <c r="A28" s="12" t="s">
        <v>32</v>
      </c>
      <c r="B28" s="12" t="s">
        <v>6</v>
      </c>
      <c r="C28" s="12" t="s">
        <v>46</v>
      </c>
      <c r="D28" s="14">
        <f>'[1]Проверочная таблица'!G22</f>
        <v>78600</v>
      </c>
      <c r="E28" s="14">
        <f>'[1]Проверочная таблица'!O22</f>
        <v>78600</v>
      </c>
      <c r="F28" s="16">
        <f>'[1]Проверочная таблица'!R22</f>
        <v>0</v>
      </c>
      <c r="G28" s="15"/>
    </row>
    <row r="29" spans="1:7" x14ac:dyDescent="0.25">
      <c r="A29" s="12" t="s">
        <v>32</v>
      </c>
      <c r="B29" s="12" t="s">
        <v>60</v>
      </c>
      <c r="C29" s="12" t="s">
        <v>46</v>
      </c>
      <c r="D29" s="14">
        <f>'[1]Проверочная таблица'!G23+'[1]Проверочная таблица'!G24</f>
        <v>391446</v>
      </c>
      <c r="E29" s="14">
        <f>'[1]Проверочная таблица'!O23+'[1]Проверочная таблица'!O24</f>
        <v>391446</v>
      </c>
      <c r="F29" s="16">
        <f>'[1]Проверочная таблица'!R23+'[1]Проверочная таблица'!R24</f>
        <v>0</v>
      </c>
      <c r="G29" s="15"/>
    </row>
    <row r="30" spans="1:7" x14ac:dyDescent="0.25">
      <c r="A30" s="12" t="s">
        <v>32</v>
      </c>
      <c r="B30" s="12" t="s">
        <v>7</v>
      </c>
      <c r="C30" s="12" t="s">
        <v>51</v>
      </c>
      <c r="D30" s="14">
        <f>'[1]Проверочная таблица'!G34</f>
        <v>110000</v>
      </c>
      <c r="E30" s="14">
        <f>'[1]Проверочная таблица'!O34</f>
        <v>95000</v>
      </c>
      <c r="F30" s="16">
        <f>'[1]Проверочная таблица'!R34</f>
        <v>95000</v>
      </c>
      <c r="G30" s="15"/>
    </row>
    <row r="31" spans="1:7" x14ac:dyDescent="0.25">
      <c r="A31" s="12" t="s">
        <v>32</v>
      </c>
      <c r="B31" s="12" t="s">
        <v>8</v>
      </c>
      <c r="C31" s="12" t="s">
        <v>51</v>
      </c>
      <c r="D31" s="14">
        <f>'[1]Проверочная таблица'!G35</f>
        <v>5000</v>
      </c>
      <c r="E31" s="14">
        <f>'[1]Проверочная таблица'!O35</f>
        <v>5000</v>
      </c>
      <c r="F31" s="16">
        <f>'[1]Проверочная таблица'!R35</f>
        <v>5000</v>
      </c>
      <c r="G31" s="15"/>
    </row>
    <row r="32" spans="1:7" x14ac:dyDescent="0.25">
      <c r="A32" s="12" t="s">
        <v>32</v>
      </c>
      <c r="B32" s="12" t="s">
        <v>9</v>
      </c>
      <c r="C32" s="12" t="s">
        <v>51</v>
      </c>
      <c r="D32" s="14">
        <f>'[1]Проверочная таблица'!G36</f>
        <v>135000</v>
      </c>
      <c r="E32" s="14">
        <f>'[1]Проверочная таблица'!N36</f>
        <v>136000</v>
      </c>
      <c r="F32" s="16">
        <f>'[1]Проверочная таблица'!Q36</f>
        <v>136000</v>
      </c>
      <c r="G32" s="15"/>
    </row>
    <row r="33" spans="1:7" x14ac:dyDescent="0.25">
      <c r="A33" s="12" t="s">
        <v>32</v>
      </c>
      <c r="B33" s="12" t="s">
        <v>10</v>
      </c>
      <c r="C33" s="12" t="s">
        <v>58</v>
      </c>
      <c r="D33" s="14">
        <f>'[1]Проверочная таблица'!$G$39</f>
        <v>145500</v>
      </c>
      <c r="E33" s="14">
        <f>'[1]Проверочная таблица'!N39</f>
        <v>148000</v>
      </c>
      <c r="F33" s="16">
        <f>'[1]Проверочная таблица'!Q39</f>
        <v>148000</v>
      </c>
      <c r="G33" s="15"/>
    </row>
    <row r="34" spans="1:7" x14ac:dyDescent="0.25">
      <c r="A34" s="12" t="s">
        <v>32</v>
      </c>
      <c r="B34" s="12" t="s">
        <v>11</v>
      </c>
      <c r="C34" s="12" t="s">
        <v>58</v>
      </c>
      <c r="D34" s="14">
        <f>'[1]Проверочная таблица'!H42</f>
        <v>170000</v>
      </c>
      <c r="E34" s="14">
        <f>'[1]Проверочная таблица'!O42</f>
        <v>172000</v>
      </c>
      <c r="F34" s="16">
        <f>'[1]Проверочная таблица'!R42</f>
        <v>172000</v>
      </c>
      <c r="G34" s="15"/>
    </row>
    <row r="35" spans="1:7" x14ac:dyDescent="0.25">
      <c r="A35" s="12" t="s">
        <v>32</v>
      </c>
      <c r="B35" s="12" t="s">
        <v>11</v>
      </c>
      <c r="C35" s="12" t="s">
        <v>51</v>
      </c>
      <c r="D35" s="14">
        <f>'[1]Проверочная таблица'!H43</f>
        <v>30000</v>
      </c>
      <c r="E35" s="14">
        <f>'[1]Проверочная таблица'!O43</f>
        <v>30000</v>
      </c>
      <c r="F35" s="16">
        <f>'[1]Проверочная таблица'!R43</f>
        <v>30000</v>
      </c>
      <c r="G35" s="15"/>
    </row>
    <row r="36" spans="1:7" x14ac:dyDescent="0.25">
      <c r="A36" s="12" t="s">
        <v>32</v>
      </c>
      <c r="B36" s="12" t="s">
        <v>12</v>
      </c>
      <c r="C36" s="12" t="s">
        <v>58</v>
      </c>
      <c r="D36" s="14">
        <f>'[1]Проверочная таблица'!$G$44</f>
        <v>233280</v>
      </c>
      <c r="E36" s="14">
        <f>'[1]Проверочная таблица'!N44</f>
        <v>234000</v>
      </c>
      <c r="F36" s="16">
        <f>'[1]Проверочная таблица'!Q44</f>
        <v>234000</v>
      </c>
      <c r="G36" s="15"/>
    </row>
    <row r="37" spans="1:7" ht="15" customHeight="1" x14ac:dyDescent="0.25">
      <c r="A37" s="33" t="s">
        <v>90</v>
      </c>
      <c r="B37" s="34"/>
      <c r="C37" s="35"/>
      <c r="D37" s="17">
        <f>SUM(D38)</f>
        <v>0</v>
      </c>
      <c r="E37" s="17">
        <f t="shared" ref="E37:F37" si="1">SUM(E38)</f>
        <v>600000</v>
      </c>
      <c r="F37" s="17">
        <f t="shared" si="1"/>
        <v>0</v>
      </c>
      <c r="G37" s="16"/>
    </row>
    <row r="38" spans="1:7" x14ac:dyDescent="0.25">
      <c r="A38" s="12" t="s">
        <v>91</v>
      </c>
      <c r="B38" s="12" t="s">
        <v>92</v>
      </c>
      <c r="C38" s="12" t="s">
        <v>93</v>
      </c>
      <c r="D38" s="16">
        <f>'[1]Проверочная таблица'!G48</f>
        <v>0</v>
      </c>
      <c r="E38" s="16">
        <f>'[1]Проверочная таблица'!N48</f>
        <v>600000</v>
      </c>
      <c r="F38" s="16">
        <f>'[1]Проверочная таблица'!Q48</f>
        <v>0</v>
      </c>
      <c r="G38" s="16"/>
    </row>
    <row r="39" spans="1:7" ht="15" customHeight="1" x14ac:dyDescent="0.25">
      <c r="A39" s="33" t="s">
        <v>71</v>
      </c>
      <c r="B39" s="34"/>
      <c r="C39" s="35"/>
      <c r="D39" s="18">
        <f>SUM(D40:D43)</f>
        <v>104500</v>
      </c>
      <c r="E39" s="18">
        <f t="shared" ref="E39:F39" si="2">SUM(E40:E43)</f>
        <v>105500</v>
      </c>
      <c r="F39" s="24">
        <f t="shared" si="2"/>
        <v>109700</v>
      </c>
      <c r="G39" s="15"/>
    </row>
    <row r="40" spans="1:7" x14ac:dyDescent="0.25">
      <c r="A40" s="12" t="s">
        <v>37</v>
      </c>
      <c r="B40" s="12" t="s">
        <v>13</v>
      </c>
      <c r="C40" s="12" t="s">
        <v>53</v>
      </c>
      <c r="D40" s="14">
        <f>'[1]Проверочная таблица'!H49</f>
        <v>60446.8</v>
      </c>
      <c r="E40" s="14">
        <f>'[1]Проверочная таблица'!O49</f>
        <v>63587.8</v>
      </c>
      <c r="F40" s="16">
        <f>'[1]Проверочная таблица'!R49</f>
        <v>66519.399999999994</v>
      </c>
      <c r="G40" s="15"/>
    </row>
    <row r="41" spans="1:7" x14ac:dyDescent="0.25">
      <c r="A41" s="12" t="s">
        <v>37</v>
      </c>
      <c r="B41" s="12" t="s">
        <v>13</v>
      </c>
      <c r="C41" s="12" t="s">
        <v>54</v>
      </c>
      <c r="D41" s="14">
        <f>'[1]Проверочная таблица'!H50</f>
        <v>26153.200000000001</v>
      </c>
      <c r="E41" s="14">
        <f>'[1]Проверочная таблица'!O50</f>
        <v>27512.2</v>
      </c>
      <c r="F41" s="16">
        <f>'[1]Проверочная таблица'!R50</f>
        <v>28780.6</v>
      </c>
      <c r="G41" s="15"/>
    </row>
    <row r="42" spans="1:7" x14ac:dyDescent="0.25">
      <c r="A42" s="12" t="s">
        <v>37</v>
      </c>
      <c r="B42" s="12" t="s">
        <v>13</v>
      </c>
      <c r="C42" s="12" t="s">
        <v>58</v>
      </c>
      <c r="D42" s="14">
        <f>'[1]Проверочная таблица'!G51</f>
        <v>6400</v>
      </c>
      <c r="E42" s="14">
        <f>'[1]Проверочная таблица'!N54</f>
        <v>8000</v>
      </c>
      <c r="F42" s="16">
        <f>'[1]Проверочная таблица'!Q54</f>
        <v>8000</v>
      </c>
      <c r="G42" s="15"/>
    </row>
    <row r="43" spans="1:7" x14ac:dyDescent="0.25">
      <c r="A43" s="12" t="s">
        <v>37</v>
      </c>
      <c r="B43" s="12" t="s">
        <v>13</v>
      </c>
      <c r="C43" s="12" t="s">
        <v>51</v>
      </c>
      <c r="D43" s="14">
        <f>'[1]Проверочная таблица'!G54</f>
        <v>11500</v>
      </c>
      <c r="E43" s="14">
        <f>'[1]Проверочная таблица'!N51</f>
        <v>6400</v>
      </c>
      <c r="F43" s="16">
        <f>'[1]Проверочная таблица'!Q51</f>
        <v>6400</v>
      </c>
      <c r="G43" s="15"/>
    </row>
    <row r="44" spans="1:7" ht="15" customHeight="1" x14ac:dyDescent="0.25">
      <c r="A44" s="33" t="s">
        <v>72</v>
      </c>
      <c r="B44" s="34"/>
      <c r="C44" s="35"/>
      <c r="D44" s="18">
        <f>SUM(D45:D50)</f>
        <v>167200</v>
      </c>
      <c r="E44" s="18">
        <f t="shared" ref="E44:F44" si="3">SUM(E45:E50)</f>
        <v>1362200</v>
      </c>
      <c r="F44" s="24">
        <f t="shared" si="3"/>
        <v>1362200</v>
      </c>
      <c r="G44" s="15"/>
    </row>
    <row r="45" spans="1:7" x14ac:dyDescent="0.25">
      <c r="A45" s="12" t="s">
        <v>38</v>
      </c>
      <c r="B45" s="12" t="s">
        <v>14</v>
      </c>
      <c r="C45" s="12" t="s">
        <v>51</v>
      </c>
      <c r="D45" s="14">
        <f>'[1]Проверочная таблица'!G56</f>
        <v>5000</v>
      </c>
      <c r="E45" s="14">
        <f>'[1]Проверочная таблица'!M56</f>
        <v>0</v>
      </c>
      <c r="F45" s="16">
        <f>'[1]Проверочная таблица'!P56</f>
        <v>0</v>
      </c>
      <c r="G45" s="15"/>
    </row>
    <row r="46" spans="1:7" x14ac:dyDescent="0.25">
      <c r="A46" s="12" t="s">
        <v>38</v>
      </c>
      <c r="B46" s="12" t="s">
        <v>15</v>
      </c>
      <c r="C46" s="12" t="s">
        <v>51</v>
      </c>
      <c r="D46" s="14">
        <f>'[1]Проверочная таблица'!H57</f>
        <v>0</v>
      </c>
      <c r="E46" s="14">
        <f>'[1]Проверочная таблица'!M57</f>
        <v>0</v>
      </c>
      <c r="F46" s="16">
        <f>'[1]Проверочная таблица'!P57</f>
        <v>0</v>
      </c>
      <c r="G46" s="15"/>
    </row>
    <row r="47" spans="1:7" x14ac:dyDescent="0.25">
      <c r="A47" s="12" t="s">
        <v>38</v>
      </c>
      <c r="B47" s="12" t="s">
        <v>16</v>
      </c>
      <c r="C47" s="12" t="s">
        <v>51</v>
      </c>
      <c r="D47" s="14">
        <f>'[1]Проверочная таблица'!H58+'[1]Проверочная таблица'!H59</f>
        <v>11000</v>
      </c>
      <c r="E47" s="14">
        <f>'[1]Проверочная таблица'!N58</f>
        <v>11000</v>
      </c>
      <c r="F47" s="16">
        <f>'[1]Проверочная таблица'!Q58</f>
        <v>11000</v>
      </c>
      <c r="G47" s="15"/>
    </row>
    <row r="48" spans="1:7" x14ac:dyDescent="0.25">
      <c r="A48" s="12" t="s">
        <v>38</v>
      </c>
      <c r="B48" s="12" t="s">
        <v>59</v>
      </c>
      <c r="C48" s="12" t="s">
        <v>51</v>
      </c>
      <c r="D48" s="14">
        <v>0</v>
      </c>
      <c r="E48" s="14">
        <f>'[1]Проверочная таблица'!M60</f>
        <v>0</v>
      </c>
      <c r="F48" s="16">
        <f>'[1]Проверочная таблица'!P60</f>
        <v>0</v>
      </c>
      <c r="G48" s="15"/>
    </row>
    <row r="49" spans="1:7" x14ac:dyDescent="0.25">
      <c r="A49" s="12" t="s">
        <v>38</v>
      </c>
      <c r="B49" s="12" t="s">
        <v>17</v>
      </c>
      <c r="C49" s="12" t="s">
        <v>51</v>
      </c>
      <c r="D49" s="14">
        <f>'[1]Проверочная таблица'!G61</f>
        <v>142200</v>
      </c>
      <c r="E49" s="14">
        <f>'[1]Проверочная таблица'!N61</f>
        <v>1342200</v>
      </c>
      <c r="F49" s="16">
        <f>'[1]Проверочная таблица'!Q61</f>
        <v>1342200</v>
      </c>
      <c r="G49" s="15"/>
    </row>
    <row r="50" spans="1:7" x14ac:dyDescent="0.25">
      <c r="A50" s="12" t="s">
        <v>38</v>
      </c>
      <c r="B50" s="12" t="s">
        <v>18</v>
      </c>
      <c r="C50" s="12" t="s">
        <v>51</v>
      </c>
      <c r="D50" s="14">
        <f>'[1]Проверочная таблица'!G63</f>
        <v>9000</v>
      </c>
      <c r="E50" s="14">
        <f>'[1]Проверочная таблица'!N63</f>
        <v>9000</v>
      </c>
      <c r="F50" s="16">
        <f>'[1]Проверочная таблица'!Q63</f>
        <v>9000</v>
      </c>
      <c r="G50" s="15"/>
    </row>
    <row r="51" spans="1:7" ht="15" customHeight="1" x14ac:dyDescent="0.25">
      <c r="A51" s="33" t="s">
        <v>73</v>
      </c>
      <c r="B51" s="34"/>
      <c r="C51" s="35"/>
      <c r="D51" s="18">
        <f>SUM(D52:D53)</f>
        <v>572000</v>
      </c>
      <c r="E51" s="18">
        <f t="shared" ref="E51:F51" si="4">SUM(E52:E53)</f>
        <v>572000</v>
      </c>
      <c r="F51" s="24">
        <f t="shared" si="4"/>
        <v>572000</v>
      </c>
      <c r="G51" s="15"/>
    </row>
    <row r="52" spans="1:7" x14ac:dyDescent="0.25">
      <c r="A52" s="12" t="s">
        <v>39</v>
      </c>
      <c r="B52" s="12" t="s">
        <v>19</v>
      </c>
      <c r="C52" s="12" t="s">
        <v>53</v>
      </c>
      <c r="D52" s="14">
        <f>'[1]Проверочная таблица'!H65+'[1]Проверочная таблица'!H66</f>
        <v>440000</v>
      </c>
      <c r="E52" s="14">
        <f>'[1]Проверочная таблица'!O65</f>
        <v>440000</v>
      </c>
      <c r="F52" s="16">
        <f>'[1]Проверочная таблица'!R65</f>
        <v>440000</v>
      </c>
      <c r="G52" s="15"/>
    </row>
    <row r="53" spans="1:7" x14ac:dyDescent="0.25">
      <c r="A53" s="12" t="s">
        <v>39</v>
      </c>
      <c r="B53" s="12" t="s">
        <v>19</v>
      </c>
      <c r="C53" s="12" t="s">
        <v>54</v>
      </c>
      <c r="D53" s="14">
        <f>'[1]Проверочная таблица'!H67</f>
        <v>132000</v>
      </c>
      <c r="E53" s="14">
        <f>'[1]Проверочная таблица'!O67</f>
        <v>132000</v>
      </c>
      <c r="F53" s="16">
        <f>'[1]Проверочная таблица'!R67</f>
        <v>132000</v>
      </c>
      <c r="G53" s="15"/>
    </row>
    <row r="54" spans="1:7" ht="15" customHeight="1" x14ac:dyDescent="0.25">
      <c r="A54" s="33" t="s">
        <v>74</v>
      </c>
      <c r="B54" s="34"/>
      <c r="C54" s="35"/>
      <c r="D54" s="18">
        <f>SUM(D55:D57)</f>
        <v>0</v>
      </c>
      <c r="E54" s="18">
        <f t="shared" ref="E54:F54" si="5">SUM(E55:E57)</f>
        <v>0</v>
      </c>
      <c r="F54" s="24">
        <f t="shared" si="5"/>
        <v>0</v>
      </c>
      <c r="G54" s="15"/>
    </row>
    <row r="55" spans="1:7" x14ac:dyDescent="0.25">
      <c r="A55" s="12" t="s">
        <v>40</v>
      </c>
      <c r="B55" s="12" t="s">
        <v>20</v>
      </c>
      <c r="C55" s="12" t="s">
        <v>51</v>
      </c>
      <c r="D55" s="14">
        <f>'[1]Проверочная таблица'!$G$68</f>
        <v>0</v>
      </c>
      <c r="E55" s="14">
        <v>0</v>
      </c>
      <c r="F55" s="16">
        <v>0</v>
      </c>
      <c r="G55" s="15"/>
    </row>
    <row r="56" spans="1:7" x14ac:dyDescent="0.25">
      <c r="A56" s="12" t="s">
        <v>40</v>
      </c>
      <c r="B56" s="12" t="s">
        <v>21</v>
      </c>
      <c r="C56" s="12" t="s">
        <v>51</v>
      </c>
      <c r="D56" s="14">
        <f>'[1]Проверочная таблица'!$G$69</f>
        <v>0</v>
      </c>
      <c r="E56" s="14">
        <v>0</v>
      </c>
      <c r="F56" s="16">
        <v>0</v>
      </c>
      <c r="G56" s="15"/>
    </row>
    <row r="57" spans="1:7" x14ac:dyDescent="0.25">
      <c r="A57" s="12" t="s">
        <v>40</v>
      </c>
      <c r="B57" s="12" t="s">
        <v>22</v>
      </c>
      <c r="C57" s="12" t="s">
        <v>51</v>
      </c>
      <c r="D57" s="14">
        <f>'[1]Проверочная таблица'!$G$70</f>
        <v>0</v>
      </c>
      <c r="E57" s="14">
        <v>0</v>
      </c>
      <c r="F57" s="16">
        <v>0</v>
      </c>
      <c r="G57" s="15"/>
    </row>
    <row r="58" spans="1:7" ht="15" customHeight="1" x14ac:dyDescent="0.25">
      <c r="A58" s="33" t="s">
        <v>75</v>
      </c>
      <c r="B58" s="34"/>
      <c r="C58" s="35"/>
      <c r="D58" s="18">
        <f>SUM(D59)</f>
        <v>100000</v>
      </c>
      <c r="E58" s="18">
        <f t="shared" ref="E58:F60" si="6">SUM(E59)</f>
        <v>100000</v>
      </c>
      <c r="F58" s="24">
        <f t="shared" si="6"/>
        <v>100000</v>
      </c>
      <c r="G58" s="15"/>
    </row>
    <row r="59" spans="1:7" x14ac:dyDescent="0.25">
      <c r="A59" s="12" t="s">
        <v>41</v>
      </c>
      <c r="B59" s="12" t="s">
        <v>23</v>
      </c>
      <c r="C59" s="12" t="s">
        <v>51</v>
      </c>
      <c r="D59" s="14">
        <f>'[1]Проверочная таблица'!G71</f>
        <v>100000</v>
      </c>
      <c r="E59" s="14">
        <f>'[1]Проверочная таблица'!O71</f>
        <v>100000</v>
      </c>
      <c r="F59" s="16">
        <f>'[1]Проверочная таблица'!R71</f>
        <v>100000</v>
      </c>
      <c r="G59" s="15"/>
    </row>
    <row r="60" spans="1:7" ht="15" customHeight="1" x14ac:dyDescent="0.25">
      <c r="A60" s="33" t="s">
        <v>85</v>
      </c>
      <c r="B60" s="34"/>
      <c r="C60" s="35"/>
      <c r="D60" s="18">
        <f>SUM(D61)</f>
        <v>50000</v>
      </c>
      <c r="E60" s="18">
        <f t="shared" si="6"/>
        <v>0</v>
      </c>
      <c r="F60" s="24">
        <f t="shared" si="6"/>
        <v>0</v>
      </c>
      <c r="G60" s="15"/>
    </row>
    <row r="61" spans="1:7" x14ac:dyDescent="0.25">
      <c r="A61" s="12" t="s">
        <v>86</v>
      </c>
      <c r="B61" s="12" t="s">
        <v>105</v>
      </c>
      <c r="C61" s="12" t="s">
        <v>51</v>
      </c>
      <c r="D61" s="14">
        <f>'[1]Проверочная таблица'!G73</f>
        <v>50000</v>
      </c>
      <c r="E61" s="14">
        <v>0</v>
      </c>
      <c r="F61" s="16">
        <v>0</v>
      </c>
      <c r="G61" s="15"/>
    </row>
    <row r="62" spans="1:7" ht="15" customHeight="1" x14ac:dyDescent="0.25">
      <c r="A62" s="33" t="s">
        <v>76</v>
      </c>
      <c r="B62" s="34"/>
      <c r="C62" s="35"/>
      <c r="D62" s="18">
        <f>SUM(D63:D71)</f>
        <v>7241952.5</v>
      </c>
      <c r="E62" s="18">
        <f t="shared" ref="E62:F62" si="7">SUM(E63:E71)</f>
        <v>11684300</v>
      </c>
      <c r="F62" s="18">
        <f t="shared" si="7"/>
        <v>12053800</v>
      </c>
      <c r="G62" s="15"/>
    </row>
    <row r="63" spans="1:7" x14ac:dyDescent="0.25">
      <c r="A63" s="12" t="s">
        <v>33</v>
      </c>
      <c r="B63" s="12" t="s">
        <v>94</v>
      </c>
      <c r="C63" s="12" t="s">
        <v>51</v>
      </c>
      <c r="D63" s="14">
        <f>'[1]Проверочная таблица'!G78</f>
        <v>234500</v>
      </c>
      <c r="E63" s="14">
        <f>'[1]Проверочная таблица'!N78</f>
        <v>2050000</v>
      </c>
      <c r="F63" s="16">
        <f>'[1]Проверочная таблица'!Q78</f>
        <v>2050000</v>
      </c>
      <c r="G63" s="15"/>
    </row>
    <row r="64" spans="1:7" ht="15" customHeight="1" x14ac:dyDescent="0.25">
      <c r="A64" s="12" t="s">
        <v>33</v>
      </c>
      <c r="B64" s="12" t="s">
        <v>95</v>
      </c>
      <c r="C64" s="12" t="s">
        <v>51</v>
      </c>
      <c r="D64" s="14">
        <f>'[1]Проверочная таблица'!G81</f>
        <v>3150702.5</v>
      </c>
      <c r="E64" s="14">
        <f>'[1]Проверочная таблица'!N81</f>
        <v>5886200</v>
      </c>
      <c r="F64" s="16">
        <f>'[1]Проверочная таблица'!Q81</f>
        <v>6586300</v>
      </c>
      <c r="G64" s="15"/>
    </row>
    <row r="65" spans="1:7" x14ac:dyDescent="0.25">
      <c r="A65" s="12" t="s">
        <v>33</v>
      </c>
      <c r="B65" s="12" t="s">
        <v>96</v>
      </c>
      <c r="C65" s="12" t="s">
        <v>51</v>
      </c>
      <c r="D65" s="14">
        <f>'[1]Проверочная таблица'!G91</f>
        <v>790000</v>
      </c>
      <c r="E65" s="14">
        <f>'[1]Проверочная таблица'!N88+'[1]Проверочная таблица'!N91</f>
        <v>520000</v>
      </c>
      <c r="F65" s="16">
        <f>'[1]Проверочная таблица'!Q88+'[1]Проверочная таблица'!Q91</f>
        <v>520000</v>
      </c>
      <c r="G65" s="15"/>
    </row>
    <row r="66" spans="1:7" x14ac:dyDescent="0.25">
      <c r="A66" s="12" t="s">
        <v>33</v>
      </c>
      <c r="B66" s="12" t="s">
        <v>97</v>
      </c>
      <c r="C66" s="12" t="s">
        <v>89</v>
      </c>
      <c r="D66" s="14">
        <f>'[1]Проверочная таблица'!G89+'[1]Проверочная таблица'!G90</f>
        <v>967500</v>
      </c>
      <c r="E66" s="14">
        <f>'[1]Проверочная таблица'!N89+'[1]Проверочная таблица'!N90</f>
        <v>967500</v>
      </c>
      <c r="F66" s="16">
        <f>'[1]Проверочная таблица'!Q89+'[1]Проверочная таблица'!Q90</f>
        <v>967500</v>
      </c>
      <c r="G66" s="15"/>
    </row>
    <row r="67" spans="1:7" x14ac:dyDescent="0.25">
      <c r="A67" s="12" t="s">
        <v>33</v>
      </c>
      <c r="B67" s="12" t="s">
        <v>96</v>
      </c>
      <c r="C67" s="12" t="s">
        <v>89</v>
      </c>
      <c r="D67" s="14">
        <f>'[1]Проверочная таблица'!G88</f>
        <v>300000</v>
      </c>
      <c r="E67" s="14">
        <f>'[1]Проверочная таблица'!N88</f>
        <v>0</v>
      </c>
      <c r="F67" s="16">
        <f>'[1]Проверочная таблица'!Q88</f>
        <v>0</v>
      </c>
      <c r="G67" s="15"/>
    </row>
    <row r="68" spans="1:7" x14ac:dyDescent="0.25">
      <c r="A68" s="12" t="s">
        <v>33</v>
      </c>
      <c r="B68" s="12" t="s">
        <v>98</v>
      </c>
      <c r="C68" s="12" t="s">
        <v>51</v>
      </c>
      <c r="D68" s="14">
        <f>'[1]Проверочная таблица'!G94</f>
        <v>1369250</v>
      </c>
      <c r="E68" s="14">
        <f>'[1]Проверочная таблица'!N94</f>
        <v>830600</v>
      </c>
      <c r="F68" s="16">
        <f>'[1]Проверочная таблица'!Q94</f>
        <v>500000</v>
      </c>
      <c r="G68" s="15"/>
    </row>
    <row r="69" spans="1:7" x14ac:dyDescent="0.25">
      <c r="A69" s="12" t="s">
        <v>33</v>
      </c>
      <c r="B69" s="12" t="s">
        <v>99</v>
      </c>
      <c r="C69" s="12" t="s">
        <v>51</v>
      </c>
      <c r="D69" s="14">
        <f>'[1]Проверочная таблица'!G96</f>
        <v>300000</v>
      </c>
      <c r="E69" s="14">
        <f>'[1]Проверочная таблица'!N96</f>
        <v>1300000</v>
      </c>
      <c r="F69" s="16">
        <f>'[1]Проверочная таблица'!Q96</f>
        <v>1300000</v>
      </c>
      <c r="G69" s="15"/>
    </row>
    <row r="70" spans="1:7" x14ac:dyDescent="0.25">
      <c r="A70" s="12" t="s">
        <v>33</v>
      </c>
      <c r="B70" s="12" t="s">
        <v>100</v>
      </c>
      <c r="C70" s="12" t="s">
        <v>51</v>
      </c>
      <c r="D70" s="14">
        <f>'[1]Проверочная таблица'!G97</f>
        <v>110000</v>
      </c>
      <c r="E70" s="14">
        <f>'[1]Проверочная таблица'!N97</f>
        <v>110000</v>
      </c>
      <c r="F70" s="16">
        <f>'[1]Проверочная таблица'!Q97</f>
        <v>110000</v>
      </c>
      <c r="G70" s="15"/>
    </row>
    <row r="71" spans="1:7" x14ac:dyDescent="0.25">
      <c r="A71" s="12" t="s">
        <v>33</v>
      </c>
      <c r="B71" s="12" t="s">
        <v>101</v>
      </c>
      <c r="C71" s="12" t="s">
        <v>51</v>
      </c>
      <c r="D71" s="14">
        <f>'[1]Проверочная таблица'!G99</f>
        <v>20000</v>
      </c>
      <c r="E71" s="14">
        <f>'[1]Проверочная таблица'!N99</f>
        <v>20000</v>
      </c>
      <c r="F71" s="16">
        <f>'[1]Проверочная таблица'!Q99</f>
        <v>20000</v>
      </c>
      <c r="G71" s="15"/>
    </row>
    <row r="72" spans="1:7" ht="15" customHeight="1" x14ac:dyDescent="0.25">
      <c r="A72" s="33" t="s">
        <v>77</v>
      </c>
      <c r="B72" s="34"/>
      <c r="C72" s="35"/>
      <c r="D72" s="18">
        <f>SUM(D73:D80)</f>
        <v>5876460</v>
      </c>
      <c r="E72" s="18">
        <f>SUM(E73:E80)</f>
        <v>6000000</v>
      </c>
      <c r="F72" s="24">
        <f>SUM(F73:F80)</f>
        <v>6000000</v>
      </c>
      <c r="G72" s="15"/>
    </row>
    <row r="73" spans="1:7" ht="15" customHeight="1" x14ac:dyDescent="0.25">
      <c r="A73" s="12" t="s">
        <v>42</v>
      </c>
      <c r="B73" s="12" t="s">
        <v>24</v>
      </c>
      <c r="C73" s="12" t="s">
        <v>106</v>
      </c>
      <c r="D73" s="14">
        <f>'[1]Проверочная таблица'!H102+'[1]Проверочная таблица'!H103</f>
        <v>1815320.33</v>
      </c>
      <c r="E73" s="14">
        <f>'[1]Проверочная таблица'!N101</f>
        <v>0</v>
      </c>
      <c r="F73" s="16">
        <f>'[1]Проверочная таблица'!Q101</f>
        <v>0</v>
      </c>
      <c r="G73" s="15"/>
    </row>
    <row r="74" spans="1:7" x14ac:dyDescent="0.25">
      <c r="A74" s="12" t="s">
        <v>42</v>
      </c>
      <c r="B74" s="12" t="s">
        <v>24</v>
      </c>
      <c r="C74" s="12" t="s">
        <v>107</v>
      </c>
      <c r="D74" s="14">
        <f>'[1]Проверочная таблица'!H104</f>
        <v>488183.22</v>
      </c>
      <c r="E74" s="14">
        <f>'[1]Проверочная таблица'!N102</f>
        <v>0</v>
      </c>
      <c r="F74" s="16">
        <f>'[1]Проверочная таблица'!Q102</f>
        <v>0</v>
      </c>
      <c r="G74" s="15"/>
    </row>
    <row r="75" spans="1:7" x14ac:dyDescent="0.25">
      <c r="A75" s="12" t="s">
        <v>42</v>
      </c>
      <c r="B75" s="12" t="s">
        <v>24</v>
      </c>
      <c r="C75" s="12" t="s">
        <v>58</v>
      </c>
      <c r="D75" s="14">
        <f>'[1]Проверочная таблица'!H105+'[1]Проверочная таблица'!H106</f>
        <v>47566.96</v>
      </c>
      <c r="E75" s="14">
        <v>0</v>
      </c>
      <c r="F75" s="16">
        <v>0</v>
      </c>
      <c r="G75" s="15"/>
    </row>
    <row r="76" spans="1:7" x14ac:dyDescent="0.25">
      <c r="A76" s="12" t="s">
        <v>42</v>
      </c>
      <c r="B76" s="12" t="s">
        <v>24</v>
      </c>
      <c r="C76" s="12" t="s">
        <v>51</v>
      </c>
      <c r="D76" s="14">
        <f>'[1]Проверочная таблица'!H107+'[1]Проверочная таблица'!H108+'[1]Проверочная таблица'!H109+'[1]Проверочная таблица'!H110</f>
        <v>120851.18</v>
      </c>
      <c r="E76" s="14">
        <v>0</v>
      </c>
      <c r="F76" s="16">
        <v>0</v>
      </c>
      <c r="G76" s="15"/>
    </row>
    <row r="77" spans="1:7" x14ac:dyDescent="0.25">
      <c r="A77" s="12" t="s">
        <v>42</v>
      </c>
      <c r="B77" s="12" t="s">
        <v>24</v>
      </c>
      <c r="C77" s="12" t="s">
        <v>89</v>
      </c>
      <c r="D77" s="14">
        <f>'[1]Проверочная таблица'!H111</f>
        <v>18195.64</v>
      </c>
      <c r="E77" s="14">
        <v>0</v>
      </c>
      <c r="F77" s="16">
        <v>0</v>
      </c>
      <c r="G77" s="15"/>
    </row>
    <row r="78" spans="1:7" x14ac:dyDescent="0.25">
      <c r="A78" s="12" t="s">
        <v>42</v>
      </c>
      <c r="B78" s="12" t="s">
        <v>24</v>
      </c>
      <c r="C78" s="12" t="s">
        <v>47</v>
      </c>
      <c r="D78" s="14">
        <f>'[1]Проверочная таблица'!G100</f>
        <v>3322134.02</v>
      </c>
      <c r="E78" s="14">
        <f>'[1]Проверочная таблица'!N100</f>
        <v>6000000</v>
      </c>
      <c r="F78" s="16">
        <f>'[1]Проверочная таблица'!Q100</f>
        <v>6000000</v>
      </c>
      <c r="G78" s="15"/>
    </row>
    <row r="79" spans="1:7" x14ac:dyDescent="0.25">
      <c r="A79" s="12" t="s">
        <v>42</v>
      </c>
      <c r="B79" s="12" t="s">
        <v>24</v>
      </c>
      <c r="C79" s="12" t="s">
        <v>55</v>
      </c>
      <c r="D79" s="14">
        <f>'[1]Проверочная таблица'!H112</f>
        <v>60373</v>
      </c>
      <c r="E79" s="14">
        <v>0</v>
      </c>
      <c r="F79" s="16">
        <v>0</v>
      </c>
      <c r="G79" s="15"/>
    </row>
    <row r="80" spans="1:7" ht="15" customHeight="1" x14ac:dyDescent="0.25">
      <c r="A80" s="12" t="s">
        <v>42</v>
      </c>
      <c r="B80" s="12" t="s">
        <v>24</v>
      </c>
      <c r="C80" s="12" t="s">
        <v>57</v>
      </c>
      <c r="D80" s="14">
        <f>'[1]Проверочная таблица'!H113</f>
        <v>3835.65</v>
      </c>
      <c r="E80" s="14">
        <v>0</v>
      </c>
      <c r="F80" s="16">
        <v>0</v>
      </c>
      <c r="G80" s="15"/>
    </row>
    <row r="81" spans="1:7" ht="15" customHeight="1" x14ac:dyDescent="0.25">
      <c r="A81" s="33" t="s">
        <v>78</v>
      </c>
      <c r="B81" s="34"/>
      <c r="C81" s="35"/>
      <c r="D81" s="18">
        <f>SUM(D82)</f>
        <v>360000</v>
      </c>
      <c r="E81" s="18">
        <f t="shared" ref="E81:F81" si="8">SUM(E82)</f>
        <v>350000</v>
      </c>
      <c r="F81" s="24">
        <f t="shared" si="8"/>
        <v>350000</v>
      </c>
      <c r="G81" s="15"/>
    </row>
    <row r="82" spans="1:7" ht="15" customHeight="1" x14ac:dyDescent="0.25">
      <c r="A82" s="12" t="s">
        <v>43</v>
      </c>
      <c r="B82" s="12" t="s">
        <v>25</v>
      </c>
      <c r="C82" s="12" t="s">
        <v>48</v>
      </c>
      <c r="D82" s="14">
        <f>'[1]Проверочная таблица'!G114</f>
        <v>360000</v>
      </c>
      <c r="E82" s="14">
        <f>'[1]Проверочная таблица'!N114</f>
        <v>350000</v>
      </c>
      <c r="F82" s="16">
        <f>'[1]Проверочная таблица'!Q114</f>
        <v>350000</v>
      </c>
      <c r="G82" s="15"/>
    </row>
    <row r="83" spans="1:7" ht="15" customHeight="1" x14ac:dyDescent="0.25">
      <c r="A83" s="33" t="s">
        <v>79</v>
      </c>
      <c r="B83" s="34"/>
      <c r="C83" s="35"/>
      <c r="D83" s="18">
        <f>SUM(D84)</f>
        <v>43000</v>
      </c>
      <c r="E83" s="18">
        <f t="shared" ref="E83:F83" si="9">SUM(E84)</f>
        <v>42000</v>
      </c>
      <c r="F83" s="24">
        <f t="shared" si="9"/>
        <v>42000</v>
      </c>
      <c r="G83" s="15"/>
    </row>
    <row r="84" spans="1:7" ht="15" customHeight="1" x14ac:dyDescent="0.25">
      <c r="A84" s="12" t="s">
        <v>44</v>
      </c>
      <c r="B84" s="12" t="s">
        <v>26</v>
      </c>
      <c r="C84" s="12" t="s">
        <v>49</v>
      </c>
      <c r="D84" s="14">
        <f>'[1]Проверочная таблица'!G115</f>
        <v>43000</v>
      </c>
      <c r="E84" s="14">
        <f>'[1]Проверочная таблица'!N115</f>
        <v>42000</v>
      </c>
      <c r="F84" s="16">
        <f>'[1]Проверочная таблица'!Q115</f>
        <v>42000</v>
      </c>
      <c r="G84" s="15"/>
    </row>
    <row r="85" spans="1:7" ht="15" customHeight="1" x14ac:dyDescent="0.25">
      <c r="A85" s="33" t="s">
        <v>80</v>
      </c>
      <c r="B85" s="34"/>
      <c r="C85" s="35"/>
      <c r="D85" s="18">
        <f>SUM(D86:D90)</f>
        <v>2249335</v>
      </c>
      <c r="E85" s="18">
        <f>SUM(E90)</f>
        <v>2300000</v>
      </c>
      <c r="F85" s="24">
        <f>SUM(F90)</f>
        <v>2300000</v>
      </c>
      <c r="G85" s="15"/>
    </row>
    <row r="86" spans="1:7" x14ac:dyDescent="0.25">
      <c r="A86" s="12" t="s">
        <v>34</v>
      </c>
      <c r="B86" s="12" t="s">
        <v>27</v>
      </c>
      <c r="C86" s="12" t="s">
        <v>106</v>
      </c>
      <c r="D86" s="14">
        <f>'[1]Проверочная таблица'!H117+'[1]Проверочная таблица'!H118</f>
        <v>570067.71000000008</v>
      </c>
      <c r="E86" s="14">
        <f>'[1]Проверочная таблица'!N117</f>
        <v>0</v>
      </c>
      <c r="F86" s="16">
        <f>'[1]Проверочная таблица'!Q117</f>
        <v>0</v>
      </c>
      <c r="G86" s="15"/>
    </row>
    <row r="87" spans="1:7" x14ac:dyDescent="0.25">
      <c r="A87" s="12" t="s">
        <v>34</v>
      </c>
      <c r="B87" s="12" t="s">
        <v>27</v>
      </c>
      <c r="C87" s="12" t="s">
        <v>107</v>
      </c>
      <c r="D87" s="14">
        <f>'[1]Проверочная таблица'!H119</f>
        <v>167884.62</v>
      </c>
      <c r="E87" s="14">
        <f>'[1]Проверочная таблица'!N118</f>
        <v>0</v>
      </c>
      <c r="F87" s="16">
        <f>'[1]Проверочная таблица'!Q118</f>
        <v>0</v>
      </c>
      <c r="G87" s="15"/>
    </row>
    <row r="88" spans="1:7" x14ac:dyDescent="0.25">
      <c r="A88" s="12" t="s">
        <v>34</v>
      </c>
      <c r="B88" s="12" t="s">
        <v>27</v>
      </c>
      <c r="C88" s="12" t="s">
        <v>51</v>
      </c>
      <c r="D88" s="14">
        <f>'[1]Проверочная таблица'!H120+'[1]Проверочная таблица'!H121+'[1]Проверочная таблица'!H122+'[1]Проверочная таблица'!H123+'[1]Проверочная таблица'!H124</f>
        <v>59852.42</v>
      </c>
      <c r="E88" s="14">
        <f>'[1]Проверочная таблица'!N119</f>
        <v>0</v>
      </c>
      <c r="F88" s="16">
        <f>'[1]Проверочная таблица'!Q119</f>
        <v>0</v>
      </c>
      <c r="G88" s="15"/>
    </row>
    <row r="89" spans="1:7" x14ac:dyDescent="0.25">
      <c r="A89" s="12" t="s">
        <v>34</v>
      </c>
      <c r="B89" s="12" t="s">
        <v>27</v>
      </c>
      <c r="C89" s="12" t="s">
        <v>89</v>
      </c>
      <c r="D89" s="14">
        <f>'[1]Проверочная таблица'!H125+'[1]Проверочная таблица'!H126</f>
        <v>176192.13</v>
      </c>
      <c r="E89" s="14">
        <f>'[1]Проверочная таблица'!N120</f>
        <v>0</v>
      </c>
      <c r="F89" s="16">
        <f>'[1]Проверочная таблица'!Q120</f>
        <v>0</v>
      </c>
      <c r="G89" s="15"/>
    </row>
    <row r="90" spans="1:7" ht="15" customHeight="1" x14ac:dyDescent="0.25">
      <c r="A90" s="12" t="s">
        <v>34</v>
      </c>
      <c r="B90" s="12" t="s">
        <v>27</v>
      </c>
      <c r="C90" s="12" t="s">
        <v>47</v>
      </c>
      <c r="D90" s="14">
        <f>'[1]Проверочная таблица'!G116</f>
        <v>1275338.1200000001</v>
      </c>
      <c r="E90" s="14">
        <f>'[1]Проверочная таблица'!N116</f>
        <v>2300000</v>
      </c>
      <c r="F90" s="16">
        <f>'[1]Проверочная таблица'!Q116</f>
        <v>2300000</v>
      </c>
      <c r="G90" s="15"/>
    </row>
    <row r="91" spans="1:7" ht="15" customHeight="1" x14ac:dyDescent="0.25">
      <c r="A91" s="33" t="s">
        <v>81</v>
      </c>
      <c r="B91" s="34"/>
      <c r="C91" s="35"/>
      <c r="D91" s="18">
        <f>SUM(D92)</f>
        <v>10852800</v>
      </c>
      <c r="E91" s="18">
        <f t="shared" ref="E91:F91" si="10">SUM(E92)</f>
        <v>0</v>
      </c>
      <c r="F91" s="24">
        <f t="shared" si="10"/>
        <v>0</v>
      </c>
      <c r="G91" s="15"/>
    </row>
    <row r="92" spans="1:7" x14ac:dyDescent="0.25">
      <c r="A92" s="12" t="s">
        <v>45</v>
      </c>
      <c r="B92" s="12" t="s">
        <v>28</v>
      </c>
      <c r="C92" s="12" t="s">
        <v>50</v>
      </c>
      <c r="D92" s="14">
        <f>'[1]Проверочная таблица'!G127</f>
        <v>10852800</v>
      </c>
      <c r="E92" s="14">
        <v>0</v>
      </c>
      <c r="F92" s="16">
        <v>0</v>
      </c>
      <c r="G92" s="15"/>
    </row>
    <row r="93" spans="1:7" x14ac:dyDescent="0.25">
      <c r="A93" s="19" t="s">
        <v>29</v>
      </c>
      <c r="B93" s="19"/>
      <c r="C93" s="19"/>
      <c r="D93" s="19">
        <f>D91+D85+D83+D81+D72+D62+D58+D54+D51+D44+D39+D15+D13+D10+D60</f>
        <v>37820244</v>
      </c>
      <c r="E93" s="23">
        <f>E91+E85+E83+E81+E72+E62+E58+E54+E51+E44+E39+E15+E13+E10+E37</f>
        <v>34739989</v>
      </c>
      <c r="F93" s="23">
        <f>F91+F85+F83+F81+F72+F62+F58+F54+F51+F44+F39+F15+F13+F10</f>
        <v>33931700</v>
      </c>
      <c r="G93" s="20"/>
    </row>
    <row r="94" spans="1:7" ht="15" customHeight="1" x14ac:dyDescent="0.25">
      <c r="A94" s="7"/>
      <c r="B94" s="7"/>
      <c r="C94" s="7"/>
      <c r="D94" s="7"/>
      <c r="E94" s="11"/>
      <c r="F94" s="8"/>
      <c r="G94" s="2"/>
    </row>
    <row r="95" spans="1:7" ht="35.25" customHeight="1" x14ac:dyDescent="0.25">
      <c r="A95" s="36" t="s">
        <v>102</v>
      </c>
      <c r="B95" s="36"/>
      <c r="C95" s="36"/>
      <c r="D95" s="37"/>
      <c r="E95" s="37"/>
      <c r="F95" s="37"/>
      <c r="G95" s="37"/>
    </row>
    <row r="96" spans="1:7" ht="15" customHeight="1" x14ac:dyDescent="0.25">
      <c r="A96" s="31"/>
      <c r="B96" s="31"/>
      <c r="C96" s="31"/>
      <c r="D96" s="32"/>
      <c r="E96" s="32"/>
      <c r="F96" s="32"/>
      <c r="G96" s="32"/>
    </row>
    <row r="97" spans="1:7" ht="15" customHeight="1" x14ac:dyDescent="0.25">
      <c r="A97" s="38" t="s">
        <v>82</v>
      </c>
      <c r="B97" s="38"/>
      <c r="C97" s="38"/>
      <c r="D97" s="38" t="s">
        <v>83</v>
      </c>
      <c r="E97" s="39"/>
      <c r="F97" s="39"/>
      <c r="G97" s="40" t="s">
        <v>67</v>
      </c>
    </row>
    <row r="98" spans="1:7" x14ac:dyDescent="0.25">
      <c r="A98" s="38"/>
      <c r="B98" s="38"/>
      <c r="C98" s="38"/>
      <c r="D98" s="30" t="s">
        <v>65</v>
      </c>
      <c r="E98" s="30" t="s">
        <v>66</v>
      </c>
      <c r="F98" s="30" t="s">
        <v>103</v>
      </c>
      <c r="G98" s="41"/>
    </row>
    <row r="99" spans="1:7" ht="15" customHeight="1" x14ac:dyDescent="0.25">
      <c r="A99" s="48">
        <v>1</v>
      </c>
      <c r="B99" s="49"/>
      <c r="C99" s="50"/>
      <c r="D99" s="29">
        <v>2</v>
      </c>
      <c r="E99" s="4">
        <v>3</v>
      </c>
      <c r="F99" s="10">
        <v>4</v>
      </c>
      <c r="G99" s="10">
        <v>5</v>
      </c>
    </row>
    <row r="100" spans="1:7" ht="15" customHeight="1" x14ac:dyDescent="0.25">
      <c r="A100" s="45" t="s">
        <v>104</v>
      </c>
      <c r="B100" s="46"/>
      <c r="C100" s="47"/>
      <c r="D100" s="26">
        <v>2499144</v>
      </c>
      <c r="E100" s="21" t="s">
        <v>84</v>
      </c>
      <c r="F100" s="22" t="s">
        <v>84</v>
      </c>
      <c r="G100" s="22" t="s">
        <v>84</v>
      </c>
    </row>
    <row r="101" spans="1:7" x14ac:dyDescent="0.25">
      <c r="A101" s="42" t="s">
        <v>30</v>
      </c>
      <c r="B101" s="43"/>
      <c r="C101" s="44"/>
      <c r="D101" s="26">
        <f>SUM(D100)</f>
        <v>2499144</v>
      </c>
      <c r="E101" s="13" t="s">
        <v>84</v>
      </c>
      <c r="F101" s="9" t="s">
        <v>84</v>
      </c>
      <c r="G101" s="9"/>
    </row>
    <row r="102" spans="1:7" x14ac:dyDescent="0.25">
      <c r="A102" s="27"/>
      <c r="B102" s="27"/>
      <c r="C102" s="27"/>
      <c r="D102" s="27"/>
      <c r="E102" s="27"/>
      <c r="F102" s="27"/>
      <c r="G102" s="5"/>
    </row>
    <row r="103" spans="1:7" x14ac:dyDescent="0.25">
      <c r="A103" s="28"/>
      <c r="B103" s="28"/>
      <c r="C103" s="28"/>
      <c r="D103" s="28"/>
      <c r="E103" s="27"/>
      <c r="F103" s="27"/>
      <c r="G103" s="5"/>
    </row>
    <row r="104" spans="1:7" x14ac:dyDescent="0.25">
      <c r="A104" s="7"/>
      <c r="B104" s="7"/>
      <c r="C104" s="7"/>
      <c r="D104" s="7"/>
      <c r="E104" s="6"/>
      <c r="F104" s="6"/>
      <c r="G104" s="2"/>
    </row>
    <row r="105" spans="1:7" x14ac:dyDescent="0.25">
      <c r="A105" s="7"/>
      <c r="B105" s="7"/>
      <c r="C105" s="7"/>
      <c r="D105" s="7"/>
      <c r="E105" s="6"/>
      <c r="F105" s="6"/>
      <c r="G105" s="2"/>
    </row>
  </sheetData>
  <mergeCells count="32">
    <mergeCell ref="A101:C101"/>
    <mergeCell ref="A85:C85"/>
    <mergeCell ref="A91:C91"/>
    <mergeCell ref="A95:G95"/>
    <mergeCell ref="A97:C98"/>
    <mergeCell ref="D97:F97"/>
    <mergeCell ref="G97:G98"/>
    <mergeCell ref="A60:C60"/>
    <mergeCell ref="A37:C37"/>
    <mergeCell ref="A44:C44"/>
    <mergeCell ref="A51:C51"/>
    <mergeCell ref="A54:C54"/>
    <mergeCell ref="A58:C58"/>
    <mergeCell ref="A100:C100"/>
    <mergeCell ref="A99:C99"/>
    <mergeCell ref="E1:G1"/>
    <mergeCell ref="A6:G6"/>
    <mergeCell ref="B3:F3"/>
    <mergeCell ref="B4:F4"/>
    <mergeCell ref="A8:A9"/>
    <mergeCell ref="B8:B9"/>
    <mergeCell ref="C8:C9"/>
    <mergeCell ref="D8:F8"/>
    <mergeCell ref="G8:G9"/>
    <mergeCell ref="A10:C10"/>
    <mergeCell ref="A13:C13"/>
    <mergeCell ref="A15:C15"/>
    <mergeCell ref="A39:C39"/>
    <mergeCell ref="A62:C62"/>
    <mergeCell ref="A72:C72"/>
    <mergeCell ref="A81:C81"/>
    <mergeCell ref="A83:C83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бюджетная роспись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2021-09-14T07:11:21Z</dcterms:modified>
</cp:coreProperties>
</file>