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 tabRatio="719"/>
  </bookViews>
  <sheets>
    <sheet name="Сводная бюджетная роспись" sheetId="10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93" i="10" l="1"/>
  <c r="D92" i="10" s="1"/>
  <c r="F92" i="10"/>
  <c r="E92" i="10"/>
  <c r="D91" i="10"/>
  <c r="F90" i="10"/>
  <c r="F89" i="10" s="1"/>
  <c r="E90" i="10"/>
  <c r="D90" i="10"/>
  <c r="E89" i="10"/>
  <c r="F88" i="10"/>
  <c r="F87" i="10" s="1"/>
  <c r="E88" i="10"/>
  <c r="D88" i="10"/>
  <c r="D87" i="10" s="1"/>
  <c r="E87" i="10"/>
  <c r="F86" i="10"/>
  <c r="F85" i="10" s="1"/>
  <c r="E86" i="10"/>
  <c r="D86" i="10"/>
  <c r="D85" i="10" s="1"/>
  <c r="E85" i="10"/>
  <c r="D84" i="10"/>
  <c r="D83" i="10"/>
  <c r="F82" i="10"/>
  <c r="F81" i="10" s="1"/>
  <c r="E82" i="10"/>
  <c r="D82" i="10"/>
  <c r="E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D72" i="10"/>
  <c r="D71" i="10"/>
  <c r="D70" i="10"/>
  <c r="D69" i="10"/>
  <c r="F68" i="10"/>
  <c r="E68" i="10"/>
  <c r="D68" i="10"/>
  <c r="F67" i="10"/>
  <c r="E67" i="10"/>
  <c r="E66" i="10" s="1"/>
  <c r="D67" i="10"/>
  <c r="F66" i="10"/>
  <c r="D66" i="10"/>
  <c r="D65" i="10"/>
  <c r="D64" i="10"/>
  <c r="D63" i="10"/>
  <c r="D62" i="10" s="1"/>
  <c r="F62" i="10"/>
  <c r="E62" i="10"/>
  <c r="F61" i="10"/>
  <c r="E61" i="10"/>
  <c r="E59" i="10" s="1"/>
  <c r="D61" i="10"/>
  <c r="F60" i="10"/>
  <c r="E60" i="10"/>
  <c r="D60" i="10"/>
  <c r="F58" i="10"/>
  <c r="E58" i="10"/>
  <c r="D58" i="10"/>
  <c r="F57" i="10"/>
  <c r="E57" i="10"/>
  <c r="D57" i="10"/>
  <c r="F56" i="10"/>
  <c r="E56" i="10"/>
  <c r="F55" i="10"/>
  <c r="E55" i="10"/>
  <c r="D55" i="10"/>
  <c r="F54" i="10"/>
  <c r="E54" i="10"/>
  <c r="E52" i="10" s="1"/>
  <c r="D54" i="10"/>
  <c r="F53" i="10"/>
  <c r="E53" i="10"/>
  <c r="D53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D47" i="10"/>
  <c r="F46" i="10"/>
  <c r="E46" i="10"/>
  <c r="E45" i="10" s="1"/>
  <c r="D46" i="10"/>
  <c r="F45" i="10"/>
  <c r="D45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D27" i="10"/>
  <c r="F26" i="10"/>
  <c r="E26" i="10"/>
  <c r="D26" i="10"/>
  <c r="F25" i="10"/>
  <c r="E25" i="10"/>
  <c r="D25" i="10"/>
  <c r="D24" i="10"/>
  <c r="D23" i="10"/>
  <c r="F22" i="10"/>
  <c r="E22" i="10"/>
  <c r="D22" i="10"/>
  <c r="D21" i="10"/>
  <c r="D20" i="10"/>
  <c r="F19" i="10"/>
  <c r="E19" i="10"/>
  <c r="D19" i="10"/>
  <c r="E18" i="10"/>
  <c r="F17" i="10"/>
  <c r="F16" i="10" s="1"/>
  <c r="E17" i="10"/>
  <c r="D17" i="10"/>
  <c r="D16" i="10" s="1"/>
  <c r="E16" i="10"/>
  <c r="D15" i="10"/>
  <c r="D14" i="10"/>
  <c r="D13" i="10"/>
  <c r="F12" i="10"/>
  <c r="F11" i="10" s="1"/>
  <c r="E12" i="10"/>
  <c r="E11" i="10" s="1"/>
  <c r="D12" i="10"/>
  <c r="D11" i="10" l="1"/>
  <c r="D18" i="10"/>
  <c r="F18" i="10"/>
  <c r="F47" i="10"/>
  <c r="F72" i="10"/>
  <c r="E47" i="10"/>
  <c r="D52" i="10"/>
  <c r="F52" i="10"/>
  <c r="D59" i="10"/>
  <c r="F59" i="10"/>
  <c r="E72" i="10"/>
  <c r="E94" i="10" s="1"/>
  <c r="D81" i="10"/>
  <c r="D89" i="10"/>
  <c r="F94" i="10"/>
  <c r="D94" i="10" l="1"/>
</calcChain>
</file>

<file path=xl/sharedStrings.xml><?xml version="1.0" encoding="utf-8"?>
<sst xmlns="http://schemas.openxmlformats.org/spreadsheetml/2006/main" count="243" uniqueCount="117">
  <si>
    <t>91 1 00 00190</t>
  </si>
  <si>
    <t>91 0 00 90070</t>
  </si>
  <si>
    <t>91 0 00 00190</t>
  </si>
  <si>
    <t>91 0 00 90040</t>
  </si>
  <si>
    <t>91 0 00 90050</t>
  </si>
  <si>
    <t>91 0 00 90080</t>
  </si>
  <si>
    <t>91 0 00 90090</t>
  </si>
  <si>
    <t>05 0 01 20210</t>
  </si>
  <si>
    <t>05 0 02 20240</t>
  </si>
  <si>
    <t>06 0 01 00190</t>
  </si>
  <si>
    <t>06 0 02 00190</t>
  </si>
  <si>
    <t>06 0 03 00190</t>
  </si>
  <si>
    <t>06 0 04 00190</t>
  </si>
  <si>
    <t>06 0 05 00190</t>
  </si>
  <si>
    <t>91 0 00 51180</t>
  </si>
  <si>
    <t>04 0 01 23010</t>
  </si>
  <si>
    <t>04 0 02 23010</t>
  </si>
  <si>
    <t>04 0 03 23010</t>
  </si>
  <si>
    <t>04 0 06 23010</t>
  </si>
  <si>
    <t>04 0 07 23010</t>
  </si>
  <si>
    <t>01 0 01 24010</t>
  </si>
  <si>
    <t>02 0 01 41200</t>
  </si>
  <si>
    <t>02 0 01 90120</t>
  </si>
  <si>
    <t>02 0 04 41200</t>
  </si>
  <si>
    <t>94 0 00 20560</t>
  </si>
  <si>
    <t>07 0 01 01590</t>
  </si>
  <si>
    <t>07 0 02 03590</t>
  </si>
  <si>
    <t>07 0 02 90150</t>
  </si>
  <si>
    <t>95 0 00 81050</t>
  </si>
  <si>
    <t>95 0 00 25540</t>
  </si>
  <si>
    <t>08 0 01 20600</t>
  </si>
  <si>
    <t>52 6 00 00000</t>
  </si>
  <si>
    <t>Итого:</t>
  </si>
  <si>
    <t>ИТОГО:</t>
  </si>
  <si>
    <t>Раздел, подраздел</t>
  </si>
  <si>
    <t>0104</t>
  </si>
  <si>
    <t>0503</t>
  </si>
  <si>
    <t>1101</t>
  </si>
  <si>
    <t>0102</t>
  </si>
  <si>
    <t>0103</t>
  </si>
  <si>
    <t>0203</t>
  </si>
  <si>
    <t>0310</t>
  </si>
  <si>
    <t>0401</t>
  </si>
  <si>
    <t>0409</t>
  </si>
  <si>
    <t>0412</t>
  </si>
  <si>
    <t>0801</t>
  </si>
  <si>
    <t>1001</t>
  </si>
  <si>
    <t>1003</t>
  </si>
  <si>
    <t>1403</t>
  </si>
  <si>
    <t>540</t>
  </si>
  <si>
    <t>611</t>
  </si>
  <si>
    <t>312</t>
  </si>
  <si>
    <t>321</t>
  </si>
  <si>
    <t>521</t>
  </si>
  <si>
    <t>244</t>
  </si>
  <si>
    <t xml:space="preserve">СВОДНАЯ БЮДЖЕТНАЯ РОСПИСЬ  </t>
  </si>
  <si>
    <t>121</t>
  </si>
  <si>
    <t>129</t>
  </si>
  <si>
    <t>851</t>
  </si>
  <si>
    <t>852</t>
  </si>
  <si>
    <t>853</t>
  </si>
  <si>
    <t>242</t>
  </si>
  <si>
    <t>04 0 05 23010</t>
  </si>
  <si>
    <t>91 0 00 90130</t>
  </si>
  <si>
    <t>91 0 00 72311</t>
  </si>
  <si>
    <t>91 0 00 70030</t>
  </si>
  <si>
    <t>91 1 00 70030</t>
  </si>
  <si>
    <t>831</t>
  </si>
  <si>
    <t>ЦСР</t>
  </si>
  <si>
    <t>ВР</t>
  </si>
  <si>
    <t>на 2021 год</t>
  </si>
  <si>
    <t>на 2022 год</t>
  </si>
  <si>
    <t>Примечание</t>
  </si>
  <si>
    <t>Итого по 0102</t>
  </si>
  <si>
    <t>Итого по 0103</t>
  </si>
  <si>
    <t>Итого по 0104</t>
  </si>
  <si>
    <t>Итого по 0203</t>
  </si>
  <si>
    <t>Итого по 0310</t>
  </si>
  <si>
    <t>Итого по 0401</t>
  </si>
  <si>
    <t>Итого по 0409</t>
  </si>
  <si>
    <t>Итого по 0412</t>
  </si>
  <si>
    <t>Итого по 0503</t>
  </si>
  <si>
    <t>Итого по 0801</t>
  </si>
  <si>
    <t>Итого по 1001</t>
  </si>
  <si>
    <t>Итого по 1003</t>
  </si>
  <si>
    <t>Итого по 1101</t>
  </si>
  <si>
    <t>Итого по 1403</t>
  </si>
  <si>
    <t>Код по КИВФ</t>
  </si>
  <si>
    <t>Сумма, руб</t>
  </si>
  <si>
    <t>-</t>
  </si>
  <si>
    <t>122</t>
  </si>
  <si>
    <t>Итого по 0502</t>
  </si>
  <si>
    <t>0502</t>
  </si>
  <si>
    <t>99 0 00 20510</t>
  </si>
  <si>
    <t>99 0 00 42100</t>
  </si>
  <si>
    <t>08 0 01 70030</t>
  </si>
  <si>
    <t>100 0 00 20510</t>
  </si>
  <si>
    <t>НЕЛАЗСКОГО СЕЛЬСКОГО ПОСЕЛЕНИЯ НА 2021 ГОД И ПЛАНОВЫЙ ПЕРИОД 2022 И 2023 ГОДОВ</t>
  </si>
  <si>
    <t>1. Роспись расходов бюджета Нелазского сельского поселения на 2021 год и плановый период 2022 и 2023 годов</t>
  </si>
  <si>
    <t>247</t>
  </si>
  <si>
    <t>Итого по 0107</t>
  </si>
  <si>
    <t>0107</t>
  </si>
  <si>
    <t>97 0 00 22000</t>
  </si>
  <si>
    <t>880</t>
  </si>
  <si>
    <t>10 0 01 26000</t>
  </si>
  <si>
    <t>10 0 02 26000</t>
  </si>
  <si>
    <t>10 0 03 26000</t>
  </si>
  <si>
    <t>10 0 03 S1090</t>
  </si>
  <si>
    <t>10 0 04 26000</t>
  </si>
  <si>
    <t>10 0 05 26000</t>
  </si>
  <si>
    <t>10 0 06 26000</t>
  </si>
  <si>
    <t>10 0 07 26000</t>
  </si>
  <si>
    <t>2. Роспись источников внутреннего финансирования дефицита бюджета Нелазского сельского поселения на 2021 год и плановый период 2022 и 2023 годов</t>
  </si>
  <si>
    <t>на 2023 год</t>
  </si>
  <si>
    <t>814 01 05 0201 10 0000 610</t>
  </si>
  <si>
    <r>
      <t>Утверждена постановлением Администрации Нелазского сельского поселения   от</t>
    </r>
    <r>
      <rPr>
        <sz val="10"/>
        <color rgb="FFFF0000"/>
        <rFont val="Times New Roman"/>
        <family val="1"/>
        <charset val="204"/>
      </rPr>
      <t xml:space="preserve"> 24.03.2021 № 33</t>
    </r>
    <r>
      <rPr>
        <sz val="10"/>
        <color theme="1"/>
        <rFont val="Times New Roman"/>
        <family val="1"/>
        <charset val="204"/>
      </rPr>
      <t xml:space="preserve">  (приложение)</t>
    </r>
  </si>
  <si>
    <t>на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</si>
</sst>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/>
    <xf numFmtId="49" fontId="3" fillId="0" borderId="0" xfId="0" applyNumberFormat="1" applyFont="1" applyBorder="1"/>
    <xf numFmtId="4" fontId="3" fillId="0" borderId="0" xfId="0" applyNumberFormat="1" applyFont="1" applyBorder="1"/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4" fontId="4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72;&#1103;/&#1050;&#1054;&#1056;&#1056;&#1045;&#1050;&#1058;&#1048;&#1056;&#1054;&#1042;&#1050;&#1040;/&#1050;&#1086;&#1088;&#1088;&#1077;&#1082;&#1090;&#1080;&#1088;&#1086;&#1074;&#1082;&#1072;%202021/3_&#1050;&#1054;&#1056;&#1056;_&#1084;&#1072;&#1088;&#1090;-2/&#1056;&#1040;&#1057;&#1063;&#1045;&#1058;%20&#1056;&#1077;&#1096;&#1077;&#1085;&#1080;&#1077;%20&#1085;&#1072;%2024.03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"/>
      <sheetName val="Пр-е №1"/>
      <sheetName val="Пр-е №2"/>
      <sheetName val="Пр-е №3"/>
      <sheetName val="Пр-е № 5"/>
      <sheetName val="Пр-е № 6"/>
      <sheetName val="Пр-е № 7"/>
      <sheetName val="Пр-е № 8"/>
      <sheetName val="Уве-е б-х об-в"/>
      <sheetName val="Проверочная таблица"/>
      <sheetName val="ИНСТРУКЦИЯ"/>
      <sheetName val="Сводная бюджетная роспис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H3">
            <v>800000</v>
          </cell>
          <cell r="O3">
            <v>1000000</v>
          </cell>
          <cell r="R3">
            <v>1000000</v>
          </cell>
        </row>
        <row r="4">
          <cell r="H4">
            <v>0</v>
          </cell>
        </row>
        <row r="5">
          <cell r="H5">
            <v>10000</v>
          </cell>
          <cell r="O5">
            <v>10000</v>
          </cell>
          <cell r="R5">
            <v>10000</v>
          </cell>
        </row>
        <row r="6">
          <cell r="H6">
            <v>230000</v>
          </cell>
        </row>
        <row r="7">
          <cell r="H7">
            <v>0</v>
          </cell>
        </row>
        <row r="8">
          <cell r="G8">
            <v>40600</v>
          </cell>
          <cell r="O8">
            <v>40600</v>
          </cell>
          <cell r="R8">
            <v>0</v>
          </cell>
        </row>
        <row r="10">
          <cell r="H10">
            <v>4770000</v>
          </cell>
          <cell r="O10">
            <v>6000000</v>
          </cell>
          <cell r="R10">
            <v>6000000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50000</v>
          </cell>
          <cell r="O13">
            <v>50000</v>
          </cell>
          <cell r="R13">
            <v>50000</v>
          </cell>
        </row>
        <row r="14">
          <cell r="H14">
            <v>1549000</v>
          </cell>
          <cell r="O14">
            <v>1400000</v>
          </cell>
          <cell r="R14">
            <v>1400000</v>
          </cell>
        </row>
        <row r="15">
          <cell r="H15">
            <v>0</v>
          </cell>
        </row>
        <row r="16">
          <cell r="H16">
            <v>0</v>
          </cell>
        </row>
        <row r="17">
          <cell r="G17">
            <v>1051227.5</v>
          </cell>
          <cell r="N17">
            <v>1140000</v>
          </cell>
          <cell r="Q17">
            <v>1140000</v>
          </cell>
        </row>
        <row r="18">
          <cell r="H18">
            <v>511735.9</v>
          </cell>
          <cell r="O18">
            <v>550000</v>
          </cell>
          <cell r="R18">
            <v>550000</v>
          </cell>
        </row>
        <row r="25">
          <cell r="G25">
            <v>2000</v>
          </cell>
          <cell r="O25">
            <v>2000</v>
          </cell>
          <cell r="R25">
            <v>2000</v>
          </cell>
        </row>
        <row r="26">
          <cell r="G26">
            <v>4371</v>
          </cell>
          <cell r="O26">
            <v>4371</v>
          </cell>
          <cell r="R26">
            <v>0</v>
          </cell>
        </row>
        <row r="28">
          <cell r="G28">
            <v>20000</v>
          </cell>
          <cell r="O28">
            <v>20000</v>
          </cell>
          <cell r="R28">
            <v>0</v>
          </cell>
        </row>
        <row r="29">
          <cell r="G29">
            <v>61972</v>
          </cell>
          <cell r="O29">
            <v>61972</v>
          </cell>
          <cell r="R29">
            <v>0</v>
          </cell>
        </row>
        <row r="31">
          <cell r="G31">
            <v>78600</v>
          </cell>
          <cell r="O31">
            <v>78600</v>
          </cell>
          <cell r="R31">
            <v>0</v>
          </cell>
        </row>
        <row r="33">
          <cell r="G33">
            <v>11354</v>
          </cell>
          <cell r="O33">
            <v>11354</v>
          </cell>
          <cell r="R33">
            <v>0</v>
          </cell>
        </row>
        <row r="35">
          <cell r="G35">
            <v>380092</v>
          </cell>
          <cell r="O35">
            <v>380092</v>
          </cell>
          <cell r="R35">
            <v>0</v>
          </cell>
        </row>
        <row r="37">
          <cell r="G37">
            <v>0</v>
          </cell>
        </row>
        <row r="39">
          <cell r="H39">
            <v>340000</v>
          </cell>
          <cell r="O39">
            <v>370000</v>
          </cell>
          <cell r="R39">
            <v>385000</v>
          </cell>
        </row>
        <row r="40">
          <cell r="H40">
            <v>7000</v>
          </cell>
          <cell r="O40">
            <v>10000</v>
          </cell>
          <cell r="R40">
            <v>10000</v>
          </cell>
        </row>
        <row r="41">
          <cell r="O41">
            <v>0</v>
          </cell>
          <cell r="R41">
            <v>0</v>
          </cell>
        </row>
        <row r="42">
          <cell r="H42">
            <v>10000</v>
          </cell>
          <cell r="O42">
            <v>0</v>
          </cell>
          <cell r="R42">
            <v>0</v>
          </cell>
        </row>
        <row r="43">
          <cell r="O43">
            <v>0</v>
          </cell>
          <cell r="R43">
            <v>0</v>
          </cell>
        </row>
        <row r="44">
          <cell r="O44">
            <v>0</v>
          </cell>
          <cell r="R44">
            <v>0</v>
          </cell>
        </row>
        <row r="45">
          <cell r="H45">
            <v>5000</v>
          </cell>
          <cell r="O45">
            <v>5000</v>
          </cell>
          <cell r="R45">
            <v>5000</v>
          </cell>
        </row>
        <row r="46">
          <cell r="G46">
            <v>95000</v>
          </cell>
          <cell r="O46">
            <v>95000</v>
          </cell>
          <cell r="R46">
            <v>95000</v>
          </cell>
        </row>
        <row r="47">
          <cell r="G47">
            <v>5000</v>
          </cell>
          <cell r="O47">
            <v>5000</v>
          </cell>
          <cell r="R47">
            <v>5000</v>
          </cell>
        </row>
        <row r="48">
          <cell r="G48">
            <v>135000</v>
          </cell>
          <cell r="N48">
            <v>136000</v>
          </cell>
          <cell r="Q48">
            <v>136000</v>
          </cell>
        </row>
        <row r="51">
          <cell r="G51">
            <v>145500</v>
          </cell>
          <cell r="N51">
            <v>148000</v>
          </cell>
          <cell r="Q51">
            <v>148000</v>
          </cell>
        </row>
        <row r="54">
          <cell r="H54">
            <v>170000</v>
          </cell>
          <cell r="O54">
            <v>172000</v>
          </cell>
          <cell r="R54">
            <v>172000</v>
          </cell>
        </row>
        <row r="55">
          <cell r="H55">
            <v>30000</v>
          </cell>
          <cell r="O55">
            <v>30000</v>
          </cell>
          <cell r="R55">
            <v>30000</v>
          </cell>
        </row>
        <row r="56">
          <cell r="G56">
            <v>233280</v>
          </cell>
          <cell r="N56">
            <v>234000</v>
          </cell>
          <cell r="Q56">
            <v>234000</v>
          </cell>
        </row>
        <row r="58">
          <cell r="G58">
            <v>0</v>
          </cell>
        </row>
        <row r="60">
          <cell r="G60">
            <v>0</v>
          </cell>
          <cell r="N60">
            <v>600000</v>
          </cell>
          <cell r="Q60">
            <v>0</v>
          </cell>
        </row>
        <row r="61">
          <cell r="H61">
            <v>60446.8</v>
          </cell>
          <cell r="O61">
            <v>63587.8</v>
          </cell>
          <cell r="R61">
            <v>66519.399999999994</v>
          </cell>
        </row>
        <row r="62">
          <cell r="H62">
            <v>26153.200000000001</v>
          </cell>
          <cell r="O62">
            <v>27512.2</v>
          </cell>
          <cell r="R62">
            <v>28780.6</v>
          </cell>
        </row>
        <row r="63">
          <cell r="G63">
            <v>6400</v>
          </cell>
          <cell r="N63">
            <v>6400</v>
          </cell>
          <cell r="Q63">
            <v>6400</v>
          </cell>
        </row>
        <row r="65">
          <cell r="G65">
            <v>11500</v>
          </cell>
          <cell r="N65">
            <v>8000</v>
          </cell>
          <cell r="Q65">
            <v>8000</v>
          </cell>
        </row>
        <row r="67">
          <cell r="G67">
            <v>5000</v>
          </cell>
          <cell r="M67">
            <v>0</v>
          </cell>
          <cell r="P67">
            <v>0</v>
          </cell>
        </row>
        <row r="68">
          <cell r="H68">
            <v>0</v>
          </cell>
          <cell r="M68">
            <v>0</v>
          </cell>
          <cell r="P68">
            <v>0</v>
          </cell>
        </row>
        <row r="69">
          <cell r="H69">
            <v>11000</v>
          </cell>
          <cell r="N69">
            <v>11000</v>
          </cell>
          <cell r="Q69">
            <v>11000</v>
          </cell>
        </row>
        <row r="70">
          <cell r="H70">
            <v>0</v>
          </cell>
        </row>
        <row r="71">
          <cell r="M71">
            <v>0</v>
          </cell>
          <cell r="P71">
            <v>0</v>
          </cell>
        </row>
        <row r="72">
          <cell r="G72">
            <v>342200</v>
          </cell>
          <cell r="N72">
            <v>1342200</v>
          </cell>
          <cell r="Q72">
            <v>1342200</v>
          </cell>
        </row>
        <row r="74">
          <cell r="G74">
            <v>9000</v>
          </cell>
          <cell r="N74">
            <v>9000</v>
          </cell>
          <cell r="Q74">
            <v>9000</v>
          </cell>
        </row>
        <row r="76">
          <cell r="H76">
            <v>440000</v>
          </cell>
          <cell r="O76">
            <v>440000</v>
          </cell>
          <cell r="R76">
            <v>440000</v>
          </cell>
        </row>
        <row r="77">
          <cell r="H77">
            <v>132000</v>
          </cell>
          <cell r="O77">
            <v>132000</v>
          </cell>
          <cell r="R77">
            <v>132000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0</v>
          </cell>
        </row>
        <row r="81">
          <cell r="G81">
            <v>100000</v>
          </cell>
          <cell r="O81">
            <v>100000</v>
          </cell>
          <cell r="R81">
            <v>100000</v>
          </cell>
        </row>
        <row r="83">
          <cell r="G83">
            <v>0</v>
          </cell>
        </row>
        <row r="84">
          <cell r="G84">
            <v>0</v>
          </cell>
        </row>
        <row r="85">
          <cell r="G85">
            <v>0</v>
          </cell>
        </row>
        <row r="88">
          <cell r="G88">
            <v>234500</v>
          </cell>
          <cell r="N88">
            <v>2050000</v>
          </cell>
          <cell r="Q88">
            <v>2050000</v>
          </cell>
        </row>
        <row r="91">
          <cell r="G91">
            <v>1019558.5</v>
          </cell>
          <cell r="N91">
            <v>5886200</v>
          </cell>
          <cell r="Q91">
            <v>6586300</v>
          </cell>
        </row>
        <row r="98">
          <cell r="G98">
            <v>0</v>
          </cell>
          <cell r="N98">
            <v>0</v>
          </cell>
          <cell r="Q98">
            <v>0</v>
          </cell>
        </row>
        <row r="99">
          <cell r="G99">
            <v>725600</v>
          </cell>
          <cell r="N99">
            <v>725600</v>
          </cell>
          <cell r="Q99">
            <v>725600</v>
          </cell>
        </row>
        <row r="100">
          <cell r="G100">
            <v>241900</v>
          </cell>
          <cell r="N100">
            <v>241900</v>
          </cell>
          <cell r="Q100">
            <v>241900</v>
          </cell>
        </row>
        <row r="101">
          <cell r="G101">
            <v>790000</v>
          </cell>
          <cell r="N101">
            <v>520000</v>
          </cell>
          <cell r="Q101">
            <v>520000</v>
          </cell>
        </row>
        <row r="104">
          <cell r="G104">
            <v>1169250</v>
          </cell>
          <cell r="N104">
            <v>830600</v>
          </cell>
          <cell r="Q104">
            <v>500000</v>
          </cell>
        </row>
        <row r="106">
          <cell r="G106">
            <v>300000</v>
          </cell>
          <cell r="N106">
            <v>1300000</v>
          </cell>
          <cell r="Q106">
            <v>1300000</v>
          </cell>
        </row>
        <row r="107">
          <cell r="G107">
            <v>110000</v>
          </cell>
          <cell r="N107">
            <v>110000</v>
          </cell>
          <cell r="Q107">
            <v>110000</v>
          </cell>
        </row>
        <row r="109">
          <cell r="G109">
            <v>20000</v>
          </cell>
          <cell r="N109">
            <v>20000</v>
          </cell>
          <cell r="Q109">
            <v>20000</v>
          </cell>
        </row>
        <row r="110">
          <cell r="G110">
            <v>5876460</v>
          </cell>
          <cell r="N110">
            <v>6000000</v>
          </cell>
          <cell r="Q110">
            <v>6000000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360000</v>
          </cell>
          <cell r="N114">
            <v>350000</v>
          </cell>
          <cell r="Q114">
            <v>350000</v>
          </cell>
        </row>
        <row r="115">
          <cell r="G115">
            <v>43000</v>
          </cell>
          <cell r="N115">
            <v>42000</v>
          </cell>
          <cell r="Q115">
            <v>42000</v>
          </cell>
        </row>
        <row r="116">
          <cell r="G116">
            <v>2249335</v>
          </cell>
          <cell r="N116">
            <v>2300000</v>
          </cell>
          <cell r="Q116">
            <v>2300000</v>
          </cell>
        </row>
        <row r="117">
          <cell r="G117">
            <v>0</v>
          </cell>
        </row>
        <row r="118">
          <cell r="G118">
            <v>10852800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2"/>
  <sheetViews>
    <sheetView tabSelected="1" workbookViewId="0">
      <selection activeCell="A96" sqref="A96:G96"/>
    </sheetView>
  </sheetViews>
  <sheetFormatPr defaultRowHeight="15" x14ac:dyDescent="0.25"/>
  <cols>
    <col min="1" max="1" width="10.85546875" style="1" customWidth="1"/>
    <col min="2" max="2" width="14.7109375" style="1" customWidth="1"/>
    <col min="3" max="3" width="7.5703125" style="1" customWidth="1"/>
    <col min="4" max="6" width="16.7109375" style="1" customWidth="1"/>
    <col min="7" max="7" width="17.5703125" style="1" customWidth="1"/>
    <col min="8" max="8" width="15.5703125" style="1" customWidth="1"/>
    <col min="9" max="9" width="21.7109375" style="2" customWidth="1"/>
    <col min="10" max="16384" width="9.140625" style="1"/>
  </cols>
  <sheetData>
    <row r="1" spans="1:7" ht="48" customHeight="1" x14ac:dyDescent="0.25">
      <c r="A1" s="5"/>
      <c r="B1" s="2"/>
      <c r="C1" s="2"/>
      <c r="D1" s="2"/>
      <c r="E1" s="36" t="s">
        <v>115</v>
      </c>
      <c r="F1" s="37"/>
      <c r="G1" s="37"/>
    </row>
    <row r="2" spans="1:7" x14ac:dyDescent="0.25">
      <c r="A2" s="2"/>
      <c r="B2" s="2"/>
      <c r="C2" s="2"/>
      <c r="D2" s="2"/>
      <c r="E2" s="2"/>
      <c r="F2" s="2"/>
    </row>
    <row r="3" spans="1:7" x14ac:dyDescent="0.25">
      <c r="A3" s="2"/>
      <c r="B3" s="2"/>
      <c r="C3" s="2"/>
      <c r="D3" s="2"/>
      <c r="E3" s="2"/>
      <c r="F3" s="2"/>
    </row>
    <row r="4" spans="1:7" ht="27.75" customHeight="1" x14ac:dyDescent="0.25">
      <c r="A4" s="5"/>
      <c r="B4" s="38" t="s">
        <v>55</v>
      </c>
      <c r="C4" s="38"/>
      <c r="D4" s="38"/>
      <c r="E4" s="38"/>
      <c r="F4" s="38"/>
      <c r="G4" s="3"/>
    </row>
    <row r="5" spans="1:7" ht="35.25" customHeight="1" x14ac:dyDescent="0.25">
      <c r="A5" s="5"/>
      <c r="B5" s="38" t="s">
        <v>97</v>
      </c>
      <c r="C5" s="38"/>
      <c r="D5" s="38"/>
      <c r="E5" s="38"/>
      <c r="F5" s="38"/>
      <c r="G5" s="3"/>
    </row>
    <row r="6" spans="1:7" x14ac:dyDescent="0.25">
      <c r="A6" s="2"/>
      <c r="B6" s="2"/>
      <c r="C6" s="2"/>
      <c r="D6" s="2"/>
      <c r="E6" s="2"/>
      <c r="F6" s="2"/>
    </row>
    <row r="7" spans="1:7" s="2" customFormat="1" ht="36" customHeight="1" x14ac:dyDescent="0.25">
      <c r="A7" s="34" t="s">
        <v>98</v>
      </c>
      <c r="B7" s="34"/>
      <c r="C7" s="34"/>
      <c r="D7" s="35"/>
      <c r="E7" s="35"/>
      <c r="F7" s="35"/>
      <c r="G7" s="35"/>
    </row>
    <row r="8" spans="1:7" s="2" customFormat="1" x14ac:dyDescent="0.25">
      <c r="A8" s="6"/>
      <c r="B8" s="6"/>
      <c r="C8" s="6"/>
      <c r="D8" s="6"/>
      <c r="E8" s="6"/>
      <c r="F8" s="6"/>
    </row>
    <row r="9" spans="1:7" ht="15" customHeight="1" x14ac:dyDescent="0.25">
      <c r="A9" s="39" t="s">
        <v>34</v>
      </c>
      <c r="B9" s="39" t="s">
        <v>68</v>
      </c>
      <c r="C9" s="39" t="s">
        <v>69</v>
      </c>
      <c r="D9" s="40"/>
      <c r="E9" s="40"/>
      <c r="F9" s="40"/>
      <c r="G9" s="42" t="s">
        <v>72</v>
      </c>
    </row>
    <row r="10" spans="1:7" x14ac:dyDescent="0.25">
      <c r="A10" s="40"/>
      <c r="B10" s="40"/>
      <c r="C10" s="40"/>
      <c r="D10" s="27" t="s">
        <v>116</v>
      </c>
      <c r="E10" s="27" t="s">
        <v>70</v>
      </c>
      <c r="F10" s="27" t="s">
        <v>71</v>
      </c>
      <c r="G10" s="43"/>
    </row>
    <row r="11" spans="1:7" ht="15" customHeight="1" x14ac:dyDescent="0.25">
      <c r="A11" s="31" t="s">
        <v>73</v>
      </c>
      <c r="B11" s="32"/>
      <c r="C11" s="33"/>
      <c r="D11" s="17">
        <f>SUM(D12:D15)</f>
        <v>1040000</v>
      </c>
      <c r="E11" s="17">
        <f>SUM(E12:E15)</f>
        <v>1230000</v>
      </c>
      <c r="F11" s="17">
        <f>SUM(F12:F15)</f>
        <v>1230000</v>
      </c>
      <c r="G11" s="25"/>
    </row>
    <row r="12" spans="1:7" x14ac:dyDescent="0.25">
      <c r="A12" s="12" t="s">
        <v>38</v>
      </c>
      <c r="B12" s="12" t="s">
        <v>0</v>
      </c>
      <c r="C12" s="12" t="s">
        <v>56</v>
      </c>
      <c r="D12" s="16">
        <f>'[1]Проверочная таблица'!H3+'[1]Проверочная таблица'!H5</f>
        <v>810000</v>
      </c>
      <c r="E12" s="16">
        <f>'[1]Проверочная таблица'!O3+'[1]Проверочная таблица'!O5</f>
        <v>1010000</v>
      </c>
      <c r="F12" s="16">
        <f>'[1]Проверочная таблица'!R3+'[1]Проверочная таблица'!R5</f>
        <v>1010000</v>
      </c>
      <c r="G12" s="16"/>
    </row>
    <row r="13" spans="1:7" x14ac:dyDescent="0.25">
      <c r="A13" s="12" t="s">
        <v>38</v>
      </c>
      <c r="B13" s="12" t="s">
        <v>66</v>
      </c>
      <c r="C13" s="12" t="s">
        <v>56</v>
      </c>
      <c r="D13" s="16">
        <f>'[1]Проверочная таблица'!H4</f>
        <v>0</v>
      </c>
      <c r="E13" s="16">
        <v>0</v>
      </c>
      <c r="F13" s="16">
        <v>0</v>
      </c>
      <c r="G13" s="16"/>
    </row>
    <row r="14" spans="1:7" x14ac:dyDescent="0.25">
      <c r="A14" s="12" t="s">
        <v>38</v>
      </c>
      <c r="B14" s="12" t="s">
        <v>0</v>
      </c>
      <c r="C14" s="12" t="s">
        <v>57</v>
      </c>
      <c r="D14" s="16">
        <f>'[1]Проверочная таблица'!H6</f>
        <v>230000</v>
      </c>
      <c r="E14" s="16">
        <v>220000</v>
      </c>
      <c r="F14" s="16">
        <v>220000</v>
      </c>
      <c r="G14" s="16"/>
    </row>
    <row r="15" spans="1:7" x14ac:dyDescent="0.25">
      <c r="A15" s="12" t="s">
        <v>38</v>
      </c>
      <c r="B15" s="12" t="s">
        <v>66</v>
      </c>
      <c r="C15" s="12" t="s">
        <v>57</v>
      </c>
      <c r="D15" s="16">
        <f>'[1]Проверочная таблица'!H7</f>
        <v>0</v>
      </c>
      <c r="E15" s="16">
        <v>0</v>
      </c>
      <c r="F15" s="16">
        <v>0</v>
      </c>
      <c r="G15" s="16"/>
    </row>
    <row r="16" spans="1:7" ht="15" customHeight="1" x14ac:dyDescent="0.25">
      <c r="A16" s="31" t="s">
        <v>74</v>
      </c>
      <c r="B16" s="32"/>
      <c r="C16" s="33"/>
      <c r="D16" s="17">
        <f>SUM(D17)</f>
        <v>40600</v>
      </c>
      <c r="E16" s="17">
        <f t="shared" ref="E16:F16" si="0">SUM(E17)</f>
        <v>40600</v>
      </c>
      <c r="F16" s="17">
        <f t="shared" si="0"/>
        <v>0</v>
      </c>
      <c r="G16" s="16"/>
    </row>
    <row r="17" spans="1:7" x14ac:dyDescent="0.25">
      <c r="A17" s="12" t="s">
        <v>39</v>
      </c>
      <c r="B17" s="12" t="s">
        <v>1</v>
      </c>
      <c r="C17" s="12" t="s">
        <v>49</v>
      </c>
      <c r="D17" s="16">
        <f>'[1]Проверочная таблица'!G8</f>
        <v>40600</v>
      </c>
      <c r="E17" s="16">
        <f>'[1]Проверочная таблица'!O8</f>
        <v>40600</v>
      </c>
      <c r="F17" s="16">
        <f>'[1]Проверочная таблица'!R8</f>
        <v>0</v>
      </c>
      <c r="G17" s="16"/>
    </row>
    <row r="18" spans="1:7" ht="15" customHeight="1" x14ac:dyDescent="0.25">
      <c r="A18" s="31" t="s">
        <v>75</v>
      </c>
      <c r="B18" s="32"/>
      <c r="C18" s="33"/>
      <c r="D18" s="17">
        <f>SUM(D19:D44)</f>
        <v>9154396.5</v>
      </c>
      <c r="E18" s="17">
        <f t="shared" ref="E18:F18" si="1">SUM(E19:E44)</f>
        <v>10353389</v>
      </c>
      <c r="F18" s="17">
        <f t="shared" si="1"/>
        <v>9812000</v>
      </c>
      <c r="G18" s="16"/>
    </row>
    <row r="19" spans="1:7" x14ac:dyDescent="0.25">
      <c r="A19" s="12" t="s">
        <v>35</v>
      </c>
      <c r="B19" s="12" t="s">
        <v>2</v>
      </c>
      <c r="C19" s="12" t="s">
        <v>56</v>
      </c>
      <c r="D19" s="16">
        <f>'[1]Проверочная таблица'!H10+'[1]Проверочная таблица'!H13</f>
        <v>4820000</v>
      </c>
      <c r="E19" s="16">
        <f>'[1]Проверочная таблица'!O10+'[1]Проверочная таблица'!O13</f>
        <v>6050000</v>
      </c>
      <c r="F19" s="16">
        <f>'[1]Проверочная таблица'!R10+'[1]Проверочная таблица'!R13</f>
        <v>6050000</v>
      </c>
      <c r="G19" s="16"/>
    </row>
    <row r="20" spans="1:7" x14ac:dyDescent="0.25">
      <c r="A20" s="12" t="s">
        <v>35</v>
      </c>
      <c r="B20" s="12" t="s">
        <v>65</v>
      </c>
      <c r="C20" s="12" t="s">
        <v>56</v>
      </c>
      <c r="D20" s="16">
        <f>'[1]Проверочная таблица'!H11</f>
        <v>0</v>
      </c>
      <c r="E20" s="16">
        <v>0</v>
      </c>
      <c r="F20" s="16">
        <v>0</v>
      </c>
      <c r="G20" s="16"/>
    </row>
    <row r="21" spans="1:7" x14ac:dyDescent="0.25">
      <c r="A21" s="12" t="s">
        <v>35</v>
      </c>
      <c r="B21" s="12" t="s">
        <v>2</v>
      </c>
      <c r="C21" s="12" t="s">
        <v>90</v>
      </c>
      <c r="D21" s="16">
        <f>'[1]Проверочная таблица'!H12</f>
        <v>0</v>
      </c>
      <c r="E21" s="16">
        <v>0</v>
      </c>
      <c r="F21" s="16">
        <v>0</v>
      </c>
      <c r="G21" s="16"/>
    </row>
    <row r="22" spans="1:7" x14ac:dyDescent="0.25">
      <c r="A22" s="12" t="s">
        <v>35</v>
      </c>
      <c r="B22" s="12" t="s">
        <v>2</v>
      </c>
      <c r="C22" s="12" t="s">
        <v>57</v>
      </c>
      <c r="D22" s="16">
        <f>'[1]Проверочная таблица'!H14</f>
        <v>1549000</v>
      </c>
      <c r="E22" s="16">
        <f>'[1]Проверочная таблица'!O14</f>
        <v>1400000</v>
      </c>
      <c r="F22" s="16">
        <f>'[1]Проверочная таблица'!R14</f>
        <v>1400000</v>
      </c>
      <c r="G22" s="16"/>
    </row>
    <row r="23" spans="1:7" x14ac:dyDescent="0.25">
      <c r="A23" s="12" t="s">
        <v>35</v>
      </c>
      <c r="B23" s="12" t="s">
        <v>65</v>
      </c>
      <c r="C23" s="12" t="s">
        <v>57</v>
      </c>
      <c r="D23" s="16">
        <f>'[1]Проверочная таблица'!H15</f>
        <v>0</v>
      </c>
      <c r="E23" s="16">
        <v>0</v>
      </c>
      <c r="F23" s="16">
        <v>0</v>
      </c>
      <c r="G23" s="16"/>
    </row>
    <row r="24" spans="1:7" x14ac:dyDescent="0.25">
      <c r="A24" s="12" t="s">
        <v>35</v>
      </c>
      <c r="B24" s="12" t="s">
        <v>2</v>
      </c>
      <c r="C24" s="12" t="s">
        <v>52</v>
      </c>
      <c r="D24" s="16">
        <f>'[1]Проверочная таблица'!H16</f>
        <v>0</v>
      </c>
      <c r="E24" s="16">
        <v>0</v>
      </c>
      <c r="F24" s="16">
        <v>0</v>
      </c>
      <c r="G24" s="15"/>
    </row>
    <row r="25" spans="1:7" x14ac:dyDescent="0.25">
      <c r="A25" s="12" t="s">
        <v>35</v>
      </c>
      <c r="B25" s="12" t="s">
        <v>2</v>
      </c>
      <c r="C25" s="12" t="s">
        <v>54</v>
      </c>
      <c r="D25" s="16">
        <f>'[1]Проверочная таблица'!G17-'[1]Проверочная таблица'!H18</f>
        <v>539491.6</v>
      </c>
      <c r="E25" s="16">
        <f>'[1]Проверочная таблица'!N17-'[1]Проверочная таблица'!O18</f>
        <v>590000</v>
      </c>
      <c r="F25" s="16">
        <f>'[1]Проверочная таблица'!Q17-'[1]Проверочная таблица'!R18</f>
        <v>590000</v>
      </c>
      <c r="G25" s="15"/>
    </row>
    <row r="26" spans="1:7" x14ac:dyDescent="0.25">
      <c r="A26" s="12" t="s">
        <v>35</v>
      </c>
      <c r="B26" s="12" t="s">
        <v>2</v>
      </c>
      <c r="C26" s="12" t="s">
        <v>99</v>
      </c>
      <c r="D26" s="16">
        <f>'[1]Проверочная таблица'!H18</f>
        <v>511735.9</v>
      </c>
      <c r="E26" s="16">
        <f>'[1]Проверочная таблица'!O18</f>
        <v>550000</v>
      </c>
      <c r="F26" s="16">
        <f>'[1]Проверочная таблица'!R18</f>
        <v>550000</v>
      </c>
      <c r="G26" s="15"/>
    </row>
    <row r="27" spans="1:7" x14ac:dyDescent="0.25">
      <c r="A27" s="12" t="s">
        <v>35</v>
      </c>
      <c r="B27" s="12" t="s">
        <v>2</v>
      </c>
      <c r="C27" s="12" t="s">
        <v>67</v>
      </c>
      <c r="D27" s="16">
        <f>'[1]Проверочная таблица'!G37</f>
        <v>0</v>
      </c>
      <c r="E27" s="16">
        <v>0</v>
      </c>
      <c r="F27" s="16">
        <v>0</v>
      </c>
      <c r="G27" s="15"/>
    </row>
    <row r="28" spans="1:7" x14ac:dyDescent="0.25">
      <c r="A28" s="12" t="s">
        <v>35</v>
      </c>
      <c r="B28" s="12" t="s">
        <v>2</v>
      </c>
      <c r="C28" s="12" t="s">
        <v>58</v>
      </c>
      <c r="D28" s="16">
        <f>'[1]Проверочная таблица'!H39</f>
        <v>340000</v>
      </c>
      <c r="E28" s="16">
        <f>'[1]Проверочная таблица'!O39</f>
        <v>370000</v>
      </c>
      <c r="F28" s="16">
        <f>'[1]Проверочная таблица'!R39</f>
        <v>385000</v>
      </c>
      <c r="G28" s="15"/>
    </row>
    <row r="29" spans="1:7" x14ac:dyDescent="0.25">
      <c r="A29" s="12" t="s">
        <v>35</v>
      </c>
      <c r="B29" s="12" t="s">
        <v>2</v>
      </c>
      <c r="C29" s="12" t="s">
        <v>59</v>
      </c>
      <c r="D29" s="16">
        <f>'[1]Проверочная таблица'!H40</f>
        <v>7000</v>
      </c>
      <c r="E29" s="16">
        <f>'[1]Проверочная таблица'!O40</f>
        <v>10000</v>
      </c>
      <c r="F29" s="16">
        <f>'[1]Проверочная таблица'!R40</f>
        <v>10000</v>
      </c>
      <c r="G29" s="15"/>
    </row>
    <row r="30" spans="1:7" x14ac:dyDescent="0.25">
      <c r="A30" s="12" t="s">
        <v>35</v>
      </c>
      <c r="B30" s="12" t="s">
        <v>2</v>
      </c>
      <c r="C30" s="12" t="s">
        <v>60</v>
      </c>
      <c r="D30" s="16">
        <f>'[1]Проверочная таблица'!H42+'[1]Проверочная таблица'!H45</f>
        <v>15000</v>
      </c>
      <c r="E30" s="16">
        <f>'[1]Проверочная таблица'!O41+'[1]Проверочная таблица'!O42+'[1]Проверочная таблица'!O43+'[1]Проверочная таблица'!O44+'[1]Проверочная таблица'!O45</f>
        <v>5000</v>
      </c>
      <c r="F30" s="16">
        <f>'[1]Проверочная таблица'!R41+'[1]Проверочная таблица'!R42+'[1]Проверочная таблица'!R43+'[1]Проверочная таблица'!R44+'[1]Проверочная таблица'!R45</f>
        <v>5000</v>
      </c>
      <c r="G30" s="15"/>
    </row>
    <row r="31" spans="1:7" x14ac:dyDescent="0.25">
      <c r="A31" s="12" t="s">
        <v>35</v>
      </c>
      <c r="B31" s="12" t="s">
        <v>64</v>
      </c>
      <c r="C31" s="12" t="s">
        <v>54</v>
      </c>
      <c r="D31" s="16">
        <f>'[1]Проверочная таблица'!G25</f>
        <v>2000</v>
      </c>
      <c r="E31" s="16">
        <f>'[1]Проверочная таблица'!O25</f>
        <v>2000</v>
      </c>
      <c r="F31" s="16">
        <f>'[1]Проверочная таблица'!R25</f>
        <v>2000</v>
      </c>
      <c r="G31" s="15"/>
    </row>
    <row r="32" spans="1:7" x14ac:dyDescent="0.25">
      <c r="A32" s="12" t="s">
        <v>35</v>
      </c>
      <c r="B32" s="12" t="s">
        <v>3</v>
      </c>
      <c r="C32" s="12" t="s">
        <v>49</v>
      </c>
      <c r="D32" s="16">
        <f>'[1]Проверочная таблица'!G26</f>
        <v>4371</v>
      </c>
      <c r="E32" s="16">
        <f>'[1]Проверочная таблица'!O26</f>
        <v>4371</v>
      </c>
      <c r="F32" s="16">
        <f>'[1]Проверочная таблица'!R26</f>
        <v>0</v>
      </c>
      <c r="G32" s="15"/>
    </row>
    <row r="33" spans="1:7" x14ac:dyDescent="0.25">
      <c r="A33" s="12" t="s">
        <v>35</v>
      </c>
      <c r="B33" s="12" t="s">
        <v>4</v>
      </c>
      <c r="C33" s="12" t="s">
        <v>49</v>
      </c>
      <c r="D33" s="16">
        <f>'[1]Проверочная таблица'!G28</f>
        <v>20000</v>
      </c>
      <c r="E33" s="16">
        <f>'[1]Проверочная таблица'!O28</f>
        <v>20000</v>
      </c>
      <c r="F33" s="16">
        <f>'[1]Проверочная таблица'!R28</f>
        <v>0</v>
      </c>
      <c r="G33" s="15"/>
    </row>
    <row r="34" spans="1:7" x14ac:dyDescent="0.25">
      <c r="A34" s="12" t="s">
        <v>35</v>
      </c>
      <c r="B34" s="12" t="s">
        <v>5</v>
      </c>
      <c r="C34" s="12" t="s">
        <v>49</v>
      </c>
      <c r="D34" s="16">
        <f>'[1]Проверочная таблица'!G29</f>
        <v>61972</v>
      </c>
      <c r="E34" s="16">
        <f>'[1]Проверочная таблица'!O29</f>
        <v>61972</v>
      </c>
      <c r="F34" s="16">
        <f>'[1]Проверочная таблица'!R29</f>
        <v>0</v>
      </c>
      <c r="G34" s="15"/>
    </row>
    <row r="35" spans="1:7" x14ac:dyDescent="0.25">
      <c r="A35" s="12" t="s">
        <v>35</v>
      </c>
      <c r="B35" s="12" t="s">
        <v>6</v>
      </c>
      <c r="C35" s="12" t="s">
        <v>49</v>
      </c>
      <c r="D35" s="14">
        <f>'[1]Проверочная таблица'!G31</f>
        <v>78600</v>
      </c>
      <c r="E35" s="14">
        <f>'[1]Проверочная таблица'!O31</f>
        <v>78600</v>
      </c>
      <c r="F35" s="16">
        <f>'[1]Проверочная таблица'!R31</f>
        <v>0</v>
      </c>
      <c r="G35" s="15"/>
    </row>
    <row r="36" spans="1:7" x14ac:dyDescent="0.25">
      <c r="A36" s="12" t="s">
        <v>35</v>
      </c>
      <c r="B36" s="12" t="s">
        <v>63</v>
      </c>
      <c r="C36" s="12" t="s">
        <v>49</v>
      </c>
      <c r="D36" s="14">
        <f>'[1]Проверочная таблица'!G33+'[1]Проверочная таблица'!G35</f>
        <v>391446</v>
      </c>
      <c r="E36" s="14">
        <f>'[1]Проверочная таблица'!O33+'[1]Проверочная таблица'!O35</f>
        <v>391446</v>
      </c>
      <c r="F36" s="16">
        <f>'[1]Проверочная таблица'!R33+'[1]Проверочная таблица'!R35</f>
        <v>0</v>
      </c>
      <c r="G36" s="15"/>
    </row>
    <row r="37" spans="1:7" x14ac:dyDescent="0.25">
      <c r="A37" s="12" t="s">
        <v>35</v>
      </c>
      <c r="B37" s="12" t="s">
        <v>7</v>
      </c>
      <c r="C37" s="12" t="s">
        <v>54</v>
      </c>
      <c r="D37" s="14">
        <f>'[1]Проверочная таблица'!G46</f>
        <v>95000</v>
      </c>
      <c r="E37" s="14">
        <f>'[1]Проверочная таблица'!O46</f>
        <v>95000</v>
      </c>
      <c r="F37" s="16">
        <f>'[1]Проверочная таблица'!R46</f>
        <v>95000</v>
      </c>
      <c r="G37" s="15"/>
    </row>
    <row r="38" spans="1:7" x14ac:dyDescent="0.25">
      <c r="A38" s="12" t="s">
        <v>35</v>
      </c>
      <c r="B38" s="12" t="s">
        <v>8</v>
      </c>
      <c r="C38" s="12" t="s">
        <v>54</v>
      </c>
      <c r="D38" s="14">
        <f>'[1]Проверочная таблица'!G47</f>
        <v>5000</v>
      </c>
      <c r="E38" s="14">
        <f>'[1]Проверочная таблица'!O47</f>
        <v>5000</v>
      </c>
      <c r="F38" s="16">
        <f>'[1]Проверочная таблица'!R47</f>
        <v>5000</v>
      </c>
      <c r="G38" s="15"/>
    </row>
    <row r="39" spans="1:7" x14ac:dyDescent="0.25">
      <c r="A39" s="12" t="s">
        <v>35</v>
      </c>
      <c r="B39" s="12" t="s">
        <v>9</v>
      </c>
      <c r="C39" s="12" t="s">
        <v>54</v>
      </c>
      <c r="D39" s="14">
        <f>'[1]Проверочная таблица'!G48</f>
        <v>135000</v>
      </c>
      <c r="E39" s="14">
        <f>'[1]Проверочная таблица'!N48</f>
        <v>136000</v>
      </c>
      <c r="F39" s="16">
        <f>'[1]Проверочная таблица'!Q48</f>
        <v>136000</v>
      </c>
      <c r="G39" s="15"/>
    </row>
    <row r="40" spans="1:7" x14ac:dyDescent="0.25">
      <c r="A40" s="12" t="s">
        <v>35</v>
      </c>
      <c r="B40" s="12" t="s">
        <v>10</v>
      </c>
      <c r="C40" s="12" t="s">
        <v>61</v>
      </c>
      <c r="D40" s="14">
        <f>'[1]Проверочная таблица'!$G$51</f>
        <v>145500</v>
      </c>
      <c r="E40" s="14">
        <f>'[1]Проверочная таблица'!N51</f>
        <v>148000</v>
      </c>
      <c r="F40" s="16">
        <f>'[1]Проверочная таблица'!Q51</f>
        <v>148000</v>
      </c>
      <c r="G40" s="15"/>
    </row>
    <row r="41" spans="1:7" x14ac:dyDescent="0.25">
      <c r="A41" s="12" t="s">
        <v>35</v>
      </c>
      <c r="B41" s="12" t="s">
        <v>11</v>
      </c>
      <c r="C41" s="12" t="s">
        <v>61</v>
      </c>
      <c r="D41" s="14">
        <f>'[1]Проверочная таблица'!H54</f>
        <v>170000</v>
      </c>
      <c r="E41" s="14">
        <f>'[1]Проверочная таблица'!O54</f>
        <v>172000</v>
      </c>
      <c r="F41" s="16">
        <f>'[1]Проверочная таблица'!R54</f>
        <v>172000</v>
      </c>
      <c r="G41" s="15"/>
    </row>
    <row r="42" spans="1:7" x14ac:dyDescent="0.25">
      <c r="A42" s="12" t="s">
        <v>35</v>
      </c>
      <c r="B42" s="12" t="s">
        <v>11</v>
      </c>
      <c r="C42" s="12" t="s">
        <v>54</v>
      </c>
      <c r="D42" s="14">
        <f>'[1]Проверочная таблица'!H55</f>
        <v>30000</v>
      </c>
      <c r="E42" s="14">
        <f>'[1]Проверочная таблица'!O55</f>
        <v>30000</v>
      </c>
      <c r="F42" s="16">
        <f>'[1]Проверочная таблица'!R55</f>
        <v>30000</v>
      </c>
      <c r="G42" s="15"/>
    </row>
    <row r="43" spans="1:7" x14ac:dyDescent="0.25">
      <c r="A43" s="12" t="s">
        <v>35</v>
      </c>
      <c r="B43" s="12" t="s">
        <v>12</v>
      </c>
      <c r="C43" s="12" t="s">
        <v>61</v>
      </c>
      <c r="D43" s="14">
        <f>'[1]Проверочная таблица'!$G$56</f>
        <v>233280</v>
      </c>
      <c r="E43" s="14">
        <f>'[1]Проверочная таблица'!N56</f>
        <v>234000</v>
      </c>
      <c r="F43" s="16">
        <f>'[1]Проверочная таблица'!Q56</f>
        <v>234000</v>
      </c>
      <c r="G43" s="15"/>
    </row>
    <row r="44" spans="1:7" ht="15" customHeight="1" x14ac:dyDescent="0.25">
      <c r="A44" s="12" t="s">
        <v>35</v>
      </c>
      <c r="B44" s="12" t="s">
        <v>13</v>
      </c>
      <c r="C44" s="12" t="s">
        <v>61</v>
      </c>
      <c r="D44" s="14">
        <f>'[1]Проверочная таблица'!$G$58</f>
        <v>0</v>
      </c>
      <c r="E44" s="14">
        <v>0</v>
      </c>
      <c r="F44" s="16">
        <v>0</v>
      </c>
      <c r="G44" s="15"/>
    </row>
    <row r="45" spans="1:7" ht="15" customHeight="1" x14ac:dyDescent="0.25">
      <c r="A45" s="31" t="s">
        <v>100</v>
      </c>
      <c r="B45" s="32"/>
      <c r="C45" s="33"/>
      <c r="D45" s="17">
        <f>SUM(D46)</f>
        <v>0</v>
      </c>
      <c r="E45" s="17">
        <f t="shared" ref="E45:F45" si="2">SUM(E46)</f>
        <v>600000</v>
      </c>
      <c r="F45" s="17">
        <f t="shared" si="2"/>
        <v>0</v>
      </c>
      <c r="G45" s="16"/>
    </row>
    <row r="46" spans="1:7" x14ac:dyDescent="0.25">
      <c r="A46" s="12" t="s">
        <v>101</v>
      </c>
      <c r="B46" s="12" t="s">
        <v>102</v>
      </c>
      <c r="C46" s="12" t="s">
        <v>103</v>
      </c>
      <c r="D46" s="16">
        <f>'[1]Проверочная таблица'!G60</f>
        <v>0</v>
      </c>
      <c r="E46" s="16">
        <f>'[1]Проверочная таблица'!N60</f>
        <v>600000</v>
      </c>
      <c r="F46" s="16">
        <f>'[1]Проверочная таблица'!Q60</f>
        <v>0</v>
      </c>
      <c r="G46" s="16"/>
    </row>
    <row r="47" spans="1:7" ht="15" customHeight="1" x14ac:dyDescent="0.25">
      <c r="A47" s="31" t="s">
        <v>76</v>
      </c>
      <c r="B47" s="32"/>
      <c r="C47" s="33"/>
      <c r="D47" s="18">
        <f>SUM(D48:D51)</f>
        <v>104500</v>
      </c>
      <c r="E47" s="18">
        <f>SUM(E48:E51)</f>
        <v>105500</v>
      </c>
      <c r="F47" s="24">
        <f>SUM(F48:F51)</f>
        <v>109700</v>
      </c>
      <c r="G47" s="15"/>
    </row>
    <row r="48" spans="1:7" ht="15" customHeight="1" x14ac:dyDescent="0.25">
      <c r="A48" s="12" t="s">
        <v>40</v>
      </c>
      <c r="B48" s="12" t="s">
        <v>14</v>
      </c>
      <c r="C48" s="12" t="s">
        <v>56</v>
      </c>
      <c r="D48" s="14">
        <f>'[1]Проверочная таблица'!H61</f>
        <v>60446.8</v>
      </c>
      <c r="E48" s="14">
        <f>'[1]Проверочная таблица'!O61</f>
        <v>63587.8</v>
      </c>
      <c r="F48" s="16">
        <f>'[1]Проверочная таблица'!R61</f>
        <v>66519.399999999994</v>
      </c>
      <c r="G48" s="15"/>
    </row>
    <row r="49" spans="1:7" x14ac:dyDescent="0.25">
      <c r="A49" s="12" t="s">
        <v>40</v>
      </c>
      <c r="B49" s="12" t="s">
        <v>14</v>
      </c>
      <c r="C49" s="12" t="s">
        <v>57</v>
      </c>
      <c r="D49" s="14">
        <f>'[1]Проверочная таблица'!H62</f>
        <v>26153.200000000001</v>
      </c>
      <c r="E49" s="14">
        <f>'[1]Проверочная таблица'!O62</f>
        <v>27512.2</v>
      </c>
      <c r="F49" s="16">
        <f>'[1]Проверочная таблица'!R62</f>
        <v>28780.6</v>
      </c>
      <c r="G49" s="15"/>
    </row>
    <row r="50" spans="1:7" x14ac:dyDescent="0.25">
      <c r="A50" s="12" t="s">
        <v>40</v>
      </c>
      <c r="B50" s="12" t="s">
        <v>14</v>
      </c>
      <c r="C50" s="12" t="s">
        <v>61</v>
      </c>
      <c r="D50" s="14">
        <f>'[1]Проверочная таблица'!G63</f>
        <v>6400</v>
      </c>
      <c r="E50" s="14">
        <f>'[1]Проверочная таблица'!N63</f>
        <v>6400</v>
      </c>
      <c r="F50" s="16">
        <f>'[1]Проверочная таблица'!Q63</f>
        <v>6400</v>
      </c>
      <c r="G50" s="15"/>
    </row>
    <row r="51" spans="1:7" ht="15" customHeight="1" x14ac:dyDescent="0.25">
      <c r="A51" s="12" t="s">
        <v>40</v>
      </c>
      <c r="B51" s="12" t="s">
        <v>14</v>
      </c>
      <c r="C51" s="12" t="s">
        <v>54</v>
      </c>
      <c r="D51" s="14">
        <f>'[1]Проверочная таблица'!G65</f>
        <v>11500</v>
      </c>
      <c r="E51" s="14">
        <f>'[1]Проверочная таблица'!N65</f>
        <v>8000</v>
      </c>
      <c r="F51" s="16">
        <f>'[1]Проверочная таблица'!Q65</f>
        <v>8000</v>
      </c>
      <c r="G51" s="15"/>
    </row>
    <row r="52" spans="1:7" x14ac:dyDescent="0.25">
      <c r="A52" s="31" t="s">
        <v>77</v>
      </c>
      <c r="B52" s="32"/>
      <c r="C52" s="33"/>
      <c r="D52" s="18">
        <f>SUM(D53:D58)</f>
        <v>367200</v>
      </c>
      <c r="E52" s="18">
        <f t="shared" ref="E52:F52" si="3">SUM(E53:E58)</f>
        <v>1362200</v>
      </c>
      <c r="F52" s="24">
        <f t="shared" si="3"/>
        <v>1362200</v>
      </c>
      <c r="G52" s="15"/>
    </row>
    <row r="53" spans="1:7" x14ac:dyDescent="0.25">
      <c r="A53" s="12" t="s">
        <v>41</v>
      </c>
      <c r="B53" s="12" t="s">
        <v>15</v>
      </c>
      <c r="C53" s="12" t="s">
        <v>54</v>
      </c>
      <c r="D53" s="14">
        <f>'[1]Проверочная таблица'!G67</f>
        <v>5000</v>
      </c>
      <c r="E53" s="14">
        <f>'[1]Проверочная таблица'!M67</f>
        <v>0</v>
      </c>
      <c r="F53" s="16">
        <f>'[1]Проверочная таблица'!P67</f>
        <v>0</v>
      </c>
      <c r="G53" s="15"/>
    </row>
    <row r="54" spans="1:7" x14ac:dyDescent="0.25">
      <c r="A54" s="12" t="s">
        <v>41</v>
      </c>
      <c r="B54" s="12" t="s">
        <v>16</v>
      </c>
      <c r="C54" s="12" t="s">
        <v>54</v>
      </c>
      <c r="D54" s="14">
        <f>'[1]Проверочная таблица'!H68</f>
        <v>0</v>
      </c>
      <c r="E54" s="14">
        <f>'[1]Проверочная таблица'!M68</f>
        <v>0</v>
      </c>
      <c r="F54" s="16">
        <f>'[1]Проверочная таблица'!P68</f>
        <v>0</v>
      </c>
      <c r="G54" s="15"/>
    </row>
    <row r="55" spans="1:7" ht="15" customHeight="1" x14ac:dyDescent="0.25">
      <c r="A55" s="12" t="s">
        <v>41</v>
      </c>
      <c r="B55" s="12" t="s">
        <v>17</v>
      </c>
      <c r="C55" s="12" t="s">
        <v>54</v>
      </c>
      <c r="D55" s="14">
        <f>'[1]Проверочная таблица'!H69+'[1]Проверочная таблица'!H70</f>
        <v>11000</v>
      </c>
      <c r="E55" s="14">
        <f>'[1]Проверочная таблица'!N69</f>
        <v>11000</v>
      </c>
      <c r="F55" s="16">
        <f>'[1]Проверочная таблица'!Q69</f>
        <v>11000</v>
      </c>
      <c r="G55" s="15"/>
    </row>
    <row r="56" spans="1:7" x14ac:dyDescent="0.25">
      <c r="A56" s="12" t="s">
        <v>41</v>
      </c>
      <c r="B56" s="12" t="s">
        <v>62</v>
      </c>
      <c r="C56" s="12" t="s">
        <v>54</v>
      </c>
      <c r="D56" s="14">
        <v>0</v>
      </c>
      <c r="E56" s="14">
        <f>'[1]Проверочная таблица'!M71</f>
        <v>0</v>
      </c>
      <c r="F56" s="16">
        <f>'[1]Проверочная таблица'!P71</f>
        <v>0</v>
      </c>
      <c r="G56" s="15"/>
    </row>
    <row r="57" spans="1:7" x14ac:dyDescent="0.25">
      <c r="A57" s="12" t="s">
        <v>41</v>
      </c>
      <c r="B57" s="12" t="s">
        <v>18</v>
      </c>
      <c r="C57" s="12" t="s">
        <v>54</v>
      </c>
      <c r="D57" s="14">
        <f>'[1]Проверочная таблица'!G72</f>
        <v>342200</v>
      </c>
      <c r="E57" s="14">
        <f>'[1]Проверочная таблица'!N72</f>
        <v>1342200</v>
      </c>
      <c r="F57" s="16">
        <f>'[1]Проверочная таблица'!Q72</f>
        <v>1342200</v>
      </c>
      <c r="G57" s="15"/>
    </row>
    <row r="58" spans="1:7" ht="15" customHeight="1" x14ac:dyDescent="0.25">
      <c r="A58" s="12" t="s">
        <v>41</v>
      </c>
      <c r="B58" s="12" t="s">
        <v>19</v>
      </c>
      <c r="C58" s="12" t="s">
        <v>54</v>
      </c>
      <c r="D58" s="14">
        <f>'[1]Проверочная таблица'!G74</f>
        <v>9000</v>
      </c>
      <c r="E58" s="14">
        <f>'[1]Проверочная таблица'!N74</f>
        <v>9000</v>
      </c>
      <c r="F58" s="16">
        <f>'[1]Проверочная таблица'!Q74</f>
        <v>9000</v>
      </c>
      <c r="G58" s="15"/>
    </row>
    <row r="59" spans="1:7" x14ac:dyDescent="0.25">
      <c r="A59" s="31" t="s">
        <v>78</v>
      </c>
      <c r="B59" s="32"/>
      <c r="C59" s="33"/>
      <c r="D59" s="18">
        <f>SUM(D60:D61)</f>
        <v>572000</v>
      </c>
      <c r="E59" s="18">
        <f t="shared" ref="E59:F59" si="4">SUM(E60:E61)</f>
        <v>572000</v>
      </c>
      <c r="F59" s="24">
        <f t="shared" si="4"/>
        <v>572000</v>
      </c>
      <c r="G59" s="15"/>
    </row>
    <row r="60" spans="1:7" x14ac:dyDescent="0.25">
      <c r="A60" s="12" t="s">
        <v>42</v>
      </c>
      <c r="B60" s="12" t="s">
        <v>20</v>
      </c>
      <c r="C60" s="12" t="s">
        <v>56</v>
      </c>
      <c r="D60" s="14">
        <f>'[1]Проверочная таблица'!H76</f>
        <v>440000</v>
      </c>
      <c r="E60" s="14">
        <f>'[1]Проверочная таблица'!O76</f>
        <v>440000</v>
      </c>
      <c r="F60" s="16">
        <f>'[1]Проверочная таблица'!R76</f>
        <v>440000</v>
      </c>
      <c r="G60" s="15"/>
    </row>
    <row r="61" spans="1:7" ht="15" customHeight="1" x14ac:dyDescent="0.25">
      <c r="A61" s="12" t="s">
        <v>42</v>
      </c>
      <c r="B61" s="12" t="s">
        <v>20</v>
      </c>
      <c r="C61" s="12" t="s">
        <v>57</v>
      </c>
      <c r="D61" s="14">
        <f>'[1]Проверочная таблица'!H77</f>
        <v>132000</v>
      </c>
      <c r="E61" s="14">
        <f>'[1]Проверочная таблица'!O77</f>
        <v>132000</v>
      </c>
      <c r="F61" s="16">
        <f>'[1]Проверочная таблица'!R77</f>
        <v>132000</v>
      </c>
      <c r="G61" s="15"/>
    </row>
    <row r="62" spans="1:7" ht="15" customHeight="1" x14ac:dyDescent="0.25">
      <c r="A62" s="31" t="s">
        <v>79</v>
      </c>
      <c r="B62" s="32"/>
      <c r="C62" s="33"/>
      <c r="D62" s="18">
        <f>SUM(D63:D65)</f>
        <v>0</v>
      </c>
      <c r="E62" s="18">
        <f t="shared" ref="E62:F62" si="5">SUM(E63:E65)</f>
        <v>0</v>
      </c>
      <c r="F62" s="24">
        <f t="shared" si="5"/>
        <v>0</v>
      </c>
      <c r="G62" s="15"/>
    </row>
    <row r="63" spans="1:7" x14ac:dyDescent="0.25">
      <c r="A63" s="12" t="s">
        <v>43</v>
      </c>
      <c r="B63" s="12" t="s">
        <v>21</v>
      </c>
      <c r="C63" s="12" t="s">
        <v>54</v>
      </c>
      <c r="D63" s="14">
        <f>'[1]Проверочная таблица'!$G$78</f>
        <v>0</v>
      </c>
      <c r="E63" s="14">
        <v>0</v>
      </c>
      <c r="F63" s="16">
        <v>0</v>
      </c>
      <c r="G63" s="15"/>
    </row>
    <row r="64" spans="1:7" ht="15" customHeight="1" x14ac:dyDescent="0.25">
      <c r="A64" s="12" t="s">
        <v>43</v>
      </c>
      <c r="B64" s="12" t="s">
        <v>22</v>
      </c>
      <c r="C64" s="12" t="s">
        <v>54</v>
      </c>
      <c r="D64" s="14">
        <f>'[1]Проверочная таблица'!$G$79</f>
        <v>0</v>
      </c>
      <c r="E64" s="14">
        <v>0</v>
      </c>
      <c r="F64" s="16">
        <v>0</v>
      </c>
      <c r="G64" s="15"/>
    </row>
    <row r="65" spans="1:7" ht="15" customHeight="1" x14ac:dyDescent="0.25">
      <c r="A65" s="12" t="s">
        <v>43</v>
      </c>
      <c r="B65" s="12" t="s">
        <v>23</v>
      </c>
      <c r="C65" s="12" t="s">
        <v>54</v>
      </c>
      <c r="D65" s="14">
        <f>'[1]Проверочная таблица'!$G$80</f>
        <v>0</v>
      </c>
      <c r="E65" s="14">
        <v>0</v>
      </c>
      <c r="F65" s="16">
        <v>0</v>
      </c>
      <c r="G65" s="15"/>
    </row>
    <row r="66" spans="1:7" x14ac:dyDescent="0.25">
      <c r="A66" s="31" t="s">
        <v>80</v>
      </c>
      <c r="B66" s="32"/>
      <c r="C66" s="33"/>
      <c r="D66" s="18">
        <f>SUM(D67)</f>
        <v>100000</v>
      </c>
      <c r="E66" s="18">
        <f t="shared" ref="E66:F68" si="6">SUM(E67)</f>
        <v>100000</v>
      </c>
      <c r="F66" s="24">
        <f t="shared" si="6"/>
        <v>100000</v>
      </c>
      <c r="G66" s="15"/>
    </row>
    <row r="67" spans="1:7" ht="15" customHeight="1" x14ac:dyDescent="0.25">
      <c r="A67" s="12" t="s">
        <v>44</v>
      </c>
      <c r="B67" s="12" t="s">
        <v>24</v>
      </c>
      <c r="C67" s="12" t="s">
        <v>54</v>
      </c>
      <c r="D67" s="14">
        <f>'[1]Проверочная таблица'!G81</f>
        <v>100000</v>
      </c>
      <c r="E67" s="14">
        <f>'[1]Проверочная таблица'!O81</f>
        <v>100000</v>
      </c>
      <c r="F67" s="16">
        <f>'[1]Проверочная таблица'!R81</f>
        <v>100000</v>
      </c>
      <c r="G67" s="15"/>
    </row>
    <row r="68" spans="1:7" ht="15" customHeight="1" x14ac:dyDescent="0.25">
      <c r="A68" s="31" t="s">
        <v>91</v>
      </c>
      <c r="B68" s="32"/>
      <c r="C68" s="33"/>
      <c r="D68" s="18">
        <f>D69+D71+D70</f>
        <v>0</v>
      </c>
      <c r="E68" s="18">
        <f t="shared" si="6"/>
        <v>0</v>
      </c>
      <c r="F68" s="24">
        <f t="shared" si="6"/>
        <v>0</v>
      </c>
      <c r="G68" s="15"/>
    </row>
    <row r="69" spans="1:7" x14ac:dyDescent="0.25">
      <c r="A69" s="12" t="s">
        <v>92</v>
      </c>
      <c r="B69" s="12" t="s">
        <v>93</v>
      </c>
      <c r="C69" s="12" t="s">
        <v>54</v>
      </c>
      <c r="D69" s="14">
        <f>'[1]Проверочная таблица'!G83</f>
        <v>0</v>
      </c>
      <c r="E69" s="14">
        <v>0</v>
      </c>
      <c r="F69" s="16">
        <v>0</v>
      </c>
      <c r="G69" s="15"/>
    </row>
    <row r="70" spans="1:7" x14ac:dyDescent="0.25">
      <c r="A70" s="12" t="s">
        <v>36</v>
      </c>
      <c r="B70" s="12" t="s">
        <v>96</v>
      </c>
      <c r="C70" s="12" t="s">
        <v>54</v>
      </c>
      <c r="D70" s="14">
        <f>'[1]Проверочная таблица'!G84</f>
        <v>0</v>
      </c>
      <c r="E70" s="14">
        <v>0</v>
      </c>
      <c r="F70" s="16">
        <v>0</v>
      </c>
      <c r="G70" s="15"/>
    </row>
    <row r="71" spans="1:7" ht="15" customHeight="1" x14ac:dyDescent="0.25">
      <c r="A71" s="12" t="s">
        <v>92</v>
      </c>
      <c r="B71" s="12" t="s">
        <v>94</v>
      </c>
      <c r="C71" s="12" t="s">
        <v>54</v>
      </c>
      <c r="D71" s="14">
        <f>'[1]Проверочная таблица'!G85</f>
        <v>0</v>
      </c>
      <c r="E71" s="14">
        <v>0</v>
      </c>
      <c r="F71" s="16">
        <v>0</v>
      </c>
      <c r="G71" s="15"/>
    </row>
    <row r="72" spans="1:7" x14ac:dyDescent="0.25">
      <c r="A72" s="31" t="s">
        <v>81</v>
      </c>
      <c r="B72" s="32"/>
      <c r="C72" s="33"/>
      <c r="D72" s="18">
        <f>SUM(D73:D80)</f>
        <v>4610808.5</v>
      </c>
      <c r="E72" s="18">
        <f t="shared" ref="E72:F72" si="7">SUM(E73:E80)</f>
        <v>11684300</v>
      </c>
      <c r="F72" s="18">
        <f t="shared" si="7"/>
        <v>12053800</v>
      </c>
      <c r="G72" s="15"/>
    </row>
    <row r="73" spans="1:7" x14ac:dyDescent="0.25">
      <c r="A73" s="12" t="s">
        <v>36</v>
      </c>
      <c r="B73" s="12" t="s">
        <v>104</v>
      </c>
      <c r="C73" s="12" t="s">
        <v>54</v>
      </c>
      <c r="D73" s="14">
        <f>'[1]Проверочная таблица'!G88</f>
        <v>234500</v>
      </c>
      <c r="E73" s="14">
        <f>'[1]Проверочная таблица'!N88</f>
        <v>2050000</v>
      </c>
      <c r="F73" s="16">
        <f>'[1]Проверочная таблица'!Q88</f>
        <v>2050000</v>
      </c>
      <c r="G73" s="15"/>
    </row>
    <row r="74" spans="1:7" x14ac:dyDescent="0.25">
      <c r="A74" s="12" t="s">
        <v>36</v>
      </c>
      <c r="B74" s="12" t="s">
        <v>105</v>
      </c>
      <c r="C74" s="12" t="s">
        <v>54</v>
      </c>
      <c r="D74" s="14">
        <f>'[1]Проверочная таблица'!G91</f>
        <v>1019558.5</v>
      </c>
      <c r="E74" s="14">
        <f>'[1]Проверочная таблица'!N91</f>
        <v>5886200</v>
      </c>
      <c r="F74" s="16">
        <f>'[1]Проверочная таблица'!Q91</f>
        <v>6586300</v>
      </c>
      <c r="G74" s="15"/>
    </row>
    <row r="75" spans="1:7" ht="15" customHeight="1" x14ac:dyDescent="0.25">
      <c r="A75" s="12" t="s">
        <v>36</v>
      </c>
      <c r="B75" s="12" t="s">
        <v>106</v>
      </c>
      <c r="C75" s="12" t="s">
        <v>54</v>
      </c>
      <c r="D75" s="14">
        <f>'[1]Проверочная таблица'!G98+'[1]Проверочная таблица'!G101</f>
        <v>790000</v>
      </c>
      <c r="E75" s="14">
        <f>'[1]Проверочная таблица'!N98+'[1]Проверочная таблица'!N101</f>
        <v>520000</v>
      </c>
      <c r="F75" s="16">
        <f>'[1]Проверочная таблица'!Q98+'[1]Проверочная таблица'!Q101</f>
        <v>520000</v>
      </c>
      <c r="G75" s="15"/>
    </row>
    <row r="76" spans="1:7" x14ac:dyDescent="0.25">
      <c r="A76" s="12" t="s">
        <v>36</v>
      </c>
      <c r="B76" s="12" t="s">
        <v>107</v>
      </c>
      <c r="C76" s="12" t="s">
        <v>54</v>
      </c>
      <c r="D76" s="14">
        <f>'[1]Проверочная таблица'!G99+'[1]Проверочная таблица'!G100</f>
        <v>967500</v>
      </c>
      <c r="E76" s="14">
        <f>'[1]Проверочная таблица'!N99+'[1]Проверочная таблица'!N100</f>
        <v>967500</v>
      </c>
      <c r="F76" s="16">
        <f>'[1]Проверочная таблица'!Q99+'[1]Проверочная таблица'!Q100</f>
        <v>967500</v>
      </c>
      <c r="G76" s="15"/>
    </row>
    <row r="77" spans="1:7" x14ac:dyDescent="0.25">
      <c r="A77" s="12" t="s">
        <v>36</v>
      </c>
      <c r="B77" s="12" t="s">
        <v>108</v>
      </c>
      <c r="C77" s="12" t="s">
        <v>54</v>
      </c>
      <c r="D77" s="14">
        <f>'[1]Проверочная таблица'!G104</f>
        <v>1169250</v>
      </c>
      <c r="E77" s="14">
        <f>'[1]Проверочная таблица'!N104</f>
        <v>830600</v>
      </c>
      <c r="F77" s="16">
        <f>'[1]Проверочная таблица'!Q104</f>
        <v>500000</v>
      </c>
      <c r="G77" s="15"/>
    </row>
    <row r="78" spans="1:7" x14ac:dyDescent="0.25">
      <c r="A78" s="12" t="s">
        <v>36</v>
      </c>
      <c r="B78" s="12" t="s">
        <v>109</v>
      </c>
      <c r="C78" s="12" t="s">
        <v>54</v>
      </c>
      <c r="D78" s="14">
        <f>'[1]Проверочная таблица'!G106</f>
        <v>300000</v>
      </c>
      <c r="E78" s="14">
        <f>'[1]Проверочная таблица'!N106</f>
        <v>1300000</v>
      </c>
      <c r="F78" s="16">
        <f>'[1]Проверочная таблица'!Q106</f>
        <v>1300000</v>
      </c>
      <c r="G78" s="15"/>
    </row>
    <row r="79" spans="1:7" ht="15" customHeight="1" x14ac:dyDescent="0.25">
      <c r="A79" s="12" t="s">
        <v>36</v>
      </c>
      <c r="B79" s="12" t="s">
        <v>110</v>
      </c>
      <c r="C79" s="12" t="s">
        <v>54</v>
      </c>
      <c r="D79" s="14">
        <f>'[1]Проверочная таблица'!G107</f>
        <v>110000</v>
      </c>
      <c r="E79" s="14">
        <f>'[1]Проверочная таблица'!N107</f>
        <v>110000</v>
      </c>
      <c r="F79" s="16">
        <f>'[1]Проверочная таблица'!Q107</f>
        <v>110000</v>
      </c>
      <c r="G79" s="15"/>
    </row>
    <row r="80" spans="1:7" ht="15" customHeight="1" x14ac:dyDescent="0.25">
      <c r="A80" s="12" t="s">
        <v>36</v>
      </c>
      <c r="B80" s="12" t="s">
        <v>111</v>
      </c>
      <c r="C80" s="12" t="s">
        <v>54</v>
      </c>
      <c r="D80" s="14">
        <f>'[1]Проверочная таблица'!G109</f>
        <v>20000</v>
      </c>
      <c r="E80" s="14">
        <f>'[1]Проверочная таблица'!N109</f>
        <v>20000</v>
      </c>
      <c r="F80" s="16">
        <f>'[1]Проверочная таблица'!Q109</f>
        <v>20000</v>
      </c>
      <c r="G80" s="15"/>
    </row>
    <row r="81" spans="1:7" ht="15" customHeight="1" x14ac:dyDescent="0.25">
      <c r="A81" s="31" t="s">
        <v>82</v>
      </c>
      <c r="B81" s="32"/>
      <c r="C81" s="33"/>
      <c r="D81" s="18">
        <f>SUM(D82:D84)</f>
        <v>5876460</v>
      </c>
      <c r="E81" s="18">
        <f t="shared" ref="E81:F81" si="8">SUM(E82:E84)</f>
        <v>6000000</v>
      </c>
      <c r="F81" s="24">
        <f t="shared" si="8"/>
        <v>6000000</v>
      </c>
      <c r="G81" s="15"/>
    </row>
    <row r="82" spans="1:7" x14ac:dyDescent="0.25">
      <c r="A82" s="12" t="s">
        <v>45</v>
      </c>
      <c r="B82" s="12" t="s">
        <v>25</v>
      </c>
      <c r="C82" s="12" t="s">
        <v>50</v>
      </c>
      <c r="D82" s="14">
        <f>'[1]Проверочная таблица'!G110</f>
        <v>5876460</v>
      </c>
      <c r="E82" s="14">
        <f>'[1]Проверочная таблица'!N110</f>
        <v>6000000</v>
      </c>
      <c r="F82" s="16">
        <f>'[1]Проверочная таблица'!Q110</f>
        <v>6000000</v>
      </c>
      <c r="G82" s="15"/>
    </row>
    <row r="83" spans="1:7" ht="15" customHeight="1" x14ac:dyDescent="0.25">
      <c r="A83" s="12" t="s">
        <v>45</v>
      </c>
      <c r="B83" s="12" t="s">
        <v>26</v>
      </c>
      <c r="C83" s="12" t="s">
        <v>50</v>
      </c>
      <c r="D83" s="14">
        <f>'[1]Проверочная таблица'!G112</f>
        <v>0</v>
      </c>
      <c r="E83" s="14">
        <v>0</v>
      </c>
      <c r="F83" s="16">
        <v>0</v>
      </c>
      <c r="G83" s="15"/>
    </row>
    <row r="84" spans="1:7" ht="15" customHeight="1" x14ac:dyDescent="0.25">
      <c r="A84" s="12" t="s">
        <v>45</v>
      </c>
      <c r="B84" s="12" t="s">
        <v>27</v>
      </c>
      <c r="C84" s="12" t="s">
        <v>50</v>
      </c>
      <c r="D84" s="14">
        <f>'[1]Проверочная таблица'!G113</f>
        <v>0</v>
      </c>
      <c r="E84" s="14">
        <v>0</v>
      </c>
      <c r="F84" s="16">
        <v>0</v>
      </c>
      <c r="G84" s="15"/>
    </row>
    <row r="85" spans="1:7" x14ac:dyDescent="0.25">
      <c r="A85" s="31" t="s">
        <v>83</v>
      </c>
      <c r="B85" s="32"/>
      <c r="C85" s="33"/>
      <c r="D85" s="18">
        <f>SUM(D86)</f>
        <v>360000</v>
      </c>
      <c r="E85" s="18">
        <f t="shared" ref="E85:F85" si="9">SUM(E86)</f>
        <v>350000</v>
      </c>
      <c r="F85" s="24">
        <f t="shared" si="9"/>
        <v>350000</v>
      </c>
      <c r="G85" s="15"/>
    </row>
    <row r="86" spans="1:7" ht="15" customHeight="1" x14ac:dyDescent="0.25">
      <c r="A86" s="12" t="s">
        <v>46</v>
      </c>
      <c r="B86" s="12" t="s">
        <v>28</v>
      </c>
      <c r="C86" s="12" t="s">
        <v>51</v>
      </c>
      <c r="D86" s="14">
        <f>'[1]Проверочная таблица'!G114</f>
        <v>360000</v>
      </c>
      <c r="E86" s="14">
        <f>'[1]Проверочная таблица'!N114</f>
        <v>350000</v>
      </c>
      <c r="F86" s="16">
        <f>'[1]Проверочная таблица'!Q114</f>
        <v>350000</v>
      </c>
      <c r="G86" s="15"/>
    </row>
    <row r="87" spans="1:7" x14ac:dyDescent="0.25">
      <c r="A87" s="31" t="s">
        <v>84</v>
      </c>
      <c r="B87" s="32"/>
      <c r="C87" s="33"/>
      <c r="D87" s="18">
        <f>SUM(D88)</f>
        <v>43000</v>
      </c>
      <c r="E87" s="18">
        <f t="shared" ref="E87:F87" si="10">SUM(E88)</f>
        <v>42000</v>
      </c>
      <c r="F87" s="24">
        <f t="shared" si="10"/>
        <v>42000</v>
      </c>
      <c r="G87" s="15"/>
    </row>
    <row r="88" spans="1:7" ht="15" customHeight="1" x14ac:dyDescent="0.25">
      <c r="A88" s="12" t="s">
        <v>47</v>
      </c>
      <c r="B88" s="12" t="s">
        <v>29</v>
      </c>
      <c r="C88" s="12" t="s">
        <v>52</v>
      </c>
      <c r="D88" s="14">
        <f>'[1]Проверочная таблица'!G115</f>
        <v>43000</v>
      </c>
      <c r="E88" s="14">
        <f>'[1]Проверочная таблица'!N115</f>
        <v>42000</v>
      </c>
      <c r="F88" s="16">
        <f>'[1]Проверочная таблица'!Q115</f>
        <v>42000</v>
      </c>
      <c r="G88" s="15"/>
    </row>
    <row r="89" spans="1:7" x14ac:dyDescent="0.25">
      <c r="A89" s="31" t="s">
        <v>85</v>
      </c>
      <c r="B89" s="32"/>
      <c r="C89" s="33"/>
      <c r="D89" s="18">
        <f>D90+D91</f>
        <v>2249335</v>
      </c>
      <c r="E89" s="18">
        <f t="shared" ref="E89:F89" si="11">SUM(E90)</f>
        <v>2300000</v>
      </c>
      <c r="F89" s="24">
        <f t="shared" si="11"/>
        <v>2300000</v>
      </c>
      <c r="G89" s="15"/>
    </row>
    <row r="90" spans="1:7" ht="35.25" customHeight="1" x14ac:dyDescent="0.25">
      <c r="A90" s="12" t="s">
        <v>37</v>
      </c>
      <c r="B90" s="12" t="s">
        <v>30</v>
      </c>
      <c r="C90" s="12" t="s">
        <v>50</v>
      </c>
      <c r="D90" s="14">
        <f>'[1]Проверочная таблица'!G116</f>
        <v>2249335</v>
      </c>
      <c r="E90" s="14">
        <f>'[1]Проверочная таблица'!N116</f>
        <v>2300000</v>
      </c>
      <c r="F90" s="16">
        <f>'[1]Проверочная таблица'!Q116</f>
        <v>2300000</v>
      </c>
      <c r="G90" s="15"/>
    </row>
    <row r="91" spans="1:7" ht="15" customHeight="1" x14ac:dyDescent="0.25">
      <c r="A91" s="12" t="s">
        <v>37</v>
      </c>
      <c r="B91" s="12" t="s">
        <v>95</v>
      </c>
      <c r="C91" s="12" t="s">
        <v>50</v>
      </c>
      <c r="D91" s="14">
        <f>'[1]Проверочная таблица'!G117</f>
        <v>0</v>
      </c>
      <c r="E91" s="14">
        <v>0</v>
      </c>
      <c r="F91" s="16">
        <v>0</v>
      </c>
      <c r="G91" s="15"/>
    </row>
    <row r="92" spans="1:7" ht="15" customHeight="1" x14ac:dyDescent="0.25">
      <c r="A92" s="31" t="s">
        <v>86</v>
      </c>
      <c r="B92" s="32"/>
      <c r="C92" s="33"/>
      <c r="D92" s="18">
        <f>SUM(D93)</f>
        <v>10852800</v>
      </c>
      <c r="E92" s="18">
        <f t="shared" ref="E92:F92" si="12">SUM(E93)</f>
        <v>0</v>
      </c>
      <c r="F92" s="24">
        <f t="shared" si="12"/>
        <v>0</v>
      </c>
      <c r="G92" s="15"/>
    </row>
    <row r="93" spans="1:7" x14ac:dyDescent="0.25">
      <c r="A93" s="12" t="s">
        <v>48</v>
      </c>
      <c r="B93" s="12" t="s">
        <v>31</v>
      </c>
      <c r="C93" s="12" t="s">
        <v>53</v>
      </c>
      <c r="D93" s="14">
        <f>'[1]Проверочная таблица'!G118</f>
        <v>10852800</v>
      </c>
      <c r="E93" s="14">
        <v>0</v>
      </c>
      <c r="F93" s="16">
        <v>0</v>
      </c>
      <c r="G93" s="15"/>
    </row>
    <row r="94" spans="1:7" x14ac:dyDescent="0.25">
      <c r="A94" s="19" t="s">
        <v>32</v>
      </c>
      <c r="B94" s="19"/>
      <c r="C94" s="19"/>
      <c r="D94" s="19">
        <f>D92+D89+D87+D85+D81+D72+D66+D62+D59+D52+D47+D18+D16+D11+D68</f>
        <v>35371100</v>
      </c>
      <c r="E94" s="23">
        <f>E92+E89+E87+E85+E81+E72+E66+E62+E59+E52+E47+E18+E16+E11+E45</f>
        <v>34739989</v>
      </c>
      <c r="F94" s="23">
        <f>F92+F89+F87+F85+F81+F72+F66+F62+F59+F52+F47+F18+F16+F11</f>
        <v>33931700</v>
      </c>
      <c r="G94" s="20"/>
    </row>
    <row r="95" spans="1:7" ht="15" customHeight="1" x14ac:dyDescent="0.25">
      <c r="A95" s="7"/>
      <c r="B95" s="7"/>
      <c r="C95" s="7"/>
      <c r="D95" s="7"/>
      <c r="E95" s="11"/>
      <c r="F95" s="8"/>
      <c r="G95" s="2"/>
    </row>
    <row r="96" spans="1:7" ht="45" customHeight="1" x14ac:dyDescent="0.25">
      <c r="A96" s="34" t="s">
        <v>112</v>
      </c>
      <c r="B96" s="34"/>
      <c r="C96" s="34"/>
      <c r="D96" s="35"/>
      <c r="E96" s="35"/>
      <c r="F96" s="35"/>
      <c r="G96" s="35"/>
    </row>
    <row r="97" spans="1:9" ht="15" customHeight="1" x14ac:dyDescent="0.25">
      <c r="A97" s="29"/>
      <c r="B97" s="29"/>
      <c r="C97" s="29"/>
      <c r="D97" s="30"/>
      <c r="E97" s="30"/>
      <c r="F97" s="30"/>
      <c r="G97" s="30"/>
    </row>
    <row r="98" spans="1:9" x14ac:dyDescent="0.25">
      <c r="A98" s="39" t="s">
        <v>87</v>
      </c>
      <c r="B98" s="39"/>
      <c r="C98" s="39"/>
      <c r="D98" s="39" t="s">
        <v>88</v>
      </c>
      <c r="E98" s="41"/>
      <c r="F98" s="41"/>
      <c r="G98" s="42" t="s">
        <v>72</v>
      </c>
      <c r="I98" s="1"/>
    </row>
    <row r="99" spans="1:9" x14ac:dyDescent="0.25">
      <c r="A99" s="39"/>
      <c r="B99" s="39"/>
      <c r="C99" s="39"/>
      <c r="D99" s="27" t="s">
        <v>70</v>
      </c>
      <c r="E99" s="27" t="s">
        <v>71</v>
      </c>
      <c r="F99" s="27" t="s">
        <v>113</v>
      </c>
      <c r="G99" s="43"/>
      <c r="I99" s="1"/>
    </row>
    <row r="100" spans="1:9" ht="15" customHeight="1" x14ac:dyDescent="0.25">
      <c r="A100" s="47">
        <v>1</v>
      </c>
      <c r="B100" s="48"/>
      <c r="C100" s="49"/>
      <c r="D100" s="28">
        <v>2</v>
      </c>
      <c r="E100" s="4">
        <v>3</v>
      </c>
      <c r="F100" s="10">
        <v>4</v>
      </c>
      <c r="G100" s="10">
        <v>5</v>
      </c>
      <c r="I100" s="1"/>
    </row>
    <row r="101" spans="1:9" x14ac:dyDescent="0.25">
      <c r="A101" s="50" t="s">
        <v>114</v>
      </c>
      <c r="B101" s="51"/>
      <c r="C101" s="52"/>
      <c r="D101" s="26">
        <v>50000</v>
      </c>
      <c r="E101" s="21" t="s">
        <v>89</v>
      </c>
      <c r="F101" s="22" t="s">
        <v>89</v>
      </c>
      <c r="G101" s="22" t="s">
        <v>89</v>
      </c>
    </row>
    <row r="102" spans="1:9" x14ac:dyDescent="0.25">
      <c r="A102" s="44" t="s">
        <v>33</v>
      </c>
      <c r="B102" s="45"/>
      <c r="C102" s="46"/>
      <c r="D102" s="26">
        <v>50000</v>
      </c>
      <c r="E102" s="13" t="s">
        <v>89</v>
      </c>
      <c r="F102" s="9" t="s">
        <v>89</v>
      </c>
      <c r="G102" s="9"/>
    </row>
  </sheetData>
  <mergeCells count="32">
    <mergeCell ref="A102:C102"/>
    <mergeCell ref="A89:C89"/>
    <mergeCell ref="A92:C92"/>
    <mergeCell ref="A96:G96"/>
    <mergeCell ref="A98:C99"/>
    <mergeCell ref="D98:F98"/>
    <mergeCell ref="G98:G99"/>
    <mergeCell ref="A68:C68"/>
    <mergeCell ref="A72:C72"/>
    <mergeCell ref="A81:C81"/>
    <mergeCell ref="A85:C85"/>
    <mergeCell ref="A87:C87"/>
    <mergeCell ref="A101:C101"/>
    <mergeCell ref="A100:C100"/>
    <mergeCell ref="A52:C52"/>
    <mergeCell ref="A59:C59"/>
    <mergeCell ref="A62:C62"/>
    <mergeCell ref="A66:C66"/>
    <mergeCell ref="E1:G1"/>
    <mergeCell ref="A7:G7"/>
    <mergeCell ref="B4:F4"/>
    <mergeCell ref="B5:F5"/>
    <mergeCell ref="A9:A10"/>
    <mergeCell ref="B9:B10"/>
    <mergeCell ref="C9:C10"/>
    <mergeCell ref="D9:F9"/>
    <mergeCell ref="G9:G10"/>
    <mergeCell ref="A11:C11"/>
    <mergeCell ref="A16:C16"/>
    <mergeCell ref="A18:C18"/>
    <mergeCell ref="A45:C45"/>
    <mergeCell ref="A47:C47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бюджетная роспись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2021-04-20T08:41:23Z</dcterms:modified>
</cp:coreProperties>
</file>